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fdca74e38375bcf2/Desktop/"/>
    </mc:Choice>
  </mc:AlternateContent>
  <xr:revisionPtr revIDLastSave="196" documentId="13_ncr:1_{0D6FAB5F-C1EA-44E7-A28E-2344609B63C6}" xr6:coauthVersionLast="47" xr6:coauthVersionMax="47" xr10:uidLastSave="{D19974BE-1EFF-406C-8FC1-29C5ED6F501E}"/>
  <bookViews>
    <workbookView xWindow="-108" yWindow="-108" windowWidth="23256" windowHeight="12576" xr2:uid="{FFF6020E-5F70-4D6F-A313-78DC9CF8F0E5}"/>
  </bookViews>
  <sheets>
    <sheet name="SEP MUCCHI" sheetId="2" r:id="rId1"/>
    <sheet name="Foglio2" sheetId="6" r:id="rId2"/>
    <sheet name="SEP MUCCHI USURA" sheetId="3" r:id="rId3"/>
    <sheet name="SEP RUNDO (B)" sheetId="4" r:id="rId4"/>
    <sheet name="SEP RUNDO (A)" sheetId="5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O19" i="2" l="1"/>
  <c r="O18" i="2"/>
  <c r="I53" i="6"/>
  <c r="H53" i="6"/>
  <c r="I52" i="6"/>
  <c r="H52" i="6"/>
  <c r="I51" i="6"/>
  <c r="H51" i="6"/>
  <c r="I50" i="6"/>
  <c r="H50" i="6"/>
  <c r="I49" i="6"/>
  <c r="H49" i="6"/>
  <c r="I48" i="6"/>
  <c r="H48" i="6"/>
  <c r="I47" i="6"/>
  <c r="H47" i="6"/>
  <c r="I46" i="6"/>
  <c r="H46" i="6"/>
  <c r="I45" i="6"/>
  <c r="H45" i="6"/>
  <c r="I44" i="6"/>
  <c r="H44" i="6"/>
  <c r="I43" i="6"/>
  <c r="H43" i="6"/>
  <c r="I42" i="6"/>
  <c r="H42" i="6"/>
  <c r="I41" i="6"/>
  <c r="H41" i="6"/>
  <c r="I40" i="6"/>
  <c r="H40" i="6"/>
  <c r="I39" i="6"/>
  <c r="H39" i="6"/>
  <c r="I38" i="6"/>
  <c r="H38" i="6"/>
  <c r="I37" i="6"/>
  <c r="H37" i="6"/>
  <c r="I36" i="6"/>
  <c r="H36" i="6"/>
  <c r="I35" i="6"/>
  <c r="H35" i="6"/>
  <c r="I34" i="6"/>
  <c r="H34" i="6"/>
  <c r="I33" i="6"/>
  <c r="H33" i="6"/>
  <c r="I32" i="6"/>
  <c r="H32" i="6"/>
  <c r="I31" i="6"/>
  <c r="H31" i="6"/>
  <c r="I30" i="6"/>
  <c r="H30" i="6"/>
  <c r="I29" i="6"/>
  <c r="H29" i="6"/>
  <c r="I28" i="6"/>
  <c r="H28" i="6"/>
  <c r="I27" i="6"/>
  <c r="H27" i="6"/>
  <c r="I26" i="6"/>
  <c r="H26" i="6"/>
  <c r="I25" i="6"/>
  <c r="H25" i="6"/>
  <c r="I24" i="6"/>
  <c r="H24" i="6"/>
  <c r="I23" i="6"/>
  <c r="H23" i="6"/>
  <c r="I22" i="6"/>
  <c r="H22" i="6"/>
  <c r="I21" i="6"/>
  <c r="H21" i="6"/>
  <c r="I20" i="6"/>
  <c r="H20" i="6"/>
  <c r="I19" i="6"/>
  <c r="H19" i="6"/>
  <c r="I18" i="6"/>
  <c r="H18" i="6"/>
  <c r="I17" i="6"/>
  <c r="H17" i="6"/>
  <c r="I16" i="6"/>
  <c r="H16" i="6"/>
  <c r="I15" i="6"/>
  <c r="H15" i="6"/>
  <c r="I14" i="6"/>
  <c r="H14" i="6"/>
  <c r="I13" i="6"/>
  <c r="H13" i="6"/>
  <c r="I12" i="6"/>
  <c r="H12" i="6"/>
  <c r="I11" i="6"/>
  <c r="H11" i="6"/>
  <c r="I10" i="6"/>
  <c r="H10" i="6"/>
  <c r="I9" i="6"/>
  <c r="H9" i="6"/>
  <c r="I8" i="6"/>
  <c r="H8" i="6"/>
  <c r="I7" i="6"/>
  <c r="H7" i="6"/>
  <c r="I6" i="6"/>
  <c r="H6" i="6"/>
  <c r="I5" i="6"/>
  <c r="H5" i="6"/>
  <c r="I4" i="6"/>
  <c r="C3" i="6"/>
  <c r="C4" i="6" s="1"/>
  <c r="C5" i="6" s="1"/>
  <c r="C6" i="6" s="1"/>
  <c r="C7" i="6" s="1"/>
  <c r="C8" i="6" s="1"/>
  <c r="C9" i="6" s="1"/>
  <c r="C10" i="6" s="1"/>
  <c r="C11" i="6" s="1"/>
  <c r="C12" i="6" s="1"/>
  <c r="C13" i="6" s="1"/>
  <c r="C14" i="6" s="1"/>
  <c r="C15" i="6" s="1"/>
  <c r="C16" i="6" s="1"/>
  <c r="C17" i="6" s="1"/>
  <c r="C18" i="6" s="1"/>
  <c r="C19" i="6" s="1"/>
  <c r="C20" i="6" s="1"/>
  <c r="C21" i="6" s="1"/>
  <c r="C22" i="6" s="1"/>
  <c r="C23" i="6" s="1"/>
  <c r="C24" i="6" s="1"/>
  <c r="C25" i="6" s="1"/>
  <c r="C26" i="6" s="1"/>
  <c r="C27" i="6" s="1"/>
  <c r="C28" i="6" s="1"/>
  <c r="C29" i="6" s="1"/>
  <c r="C30" i="6" s="1"/>
  <c r="C31" i="6" s="1"/>
  <c r="C32" i="6" s="1"/>
  <c r="C33" i="6" s="1"/>
  <c r="C34" i="6" s="1"/>
  <c r="C35" i="6" s="1"/>
  <c r="C36" i="6" s="1"/>
  <c r="C37" i="6" s="1"/>
  <c r="C38" i="6" s="1"/>
  <c r="C39" i="6" s="1"/>
  <c r="C40" i="6" s="1"/>
  <c r="C41" i="6" s="1"/>
  <c r="C42" i="6" s="1"/>
  <c r="C43" i="6" s="1"/>
  <c r="C44" i="6" s="1"/>
  <c r="C45" i="6" s="1"/>
  <c r="C46" i="6" s="1"/>
  <c r="C47" i="6" s="1"/>
  <c r="C48" i="6" s="1"/>
  <c r="C49" i="6" s="1"/>
  <c r="C50" i="6" s="1"/>
  <c r="C51" i="6" s="1"/>
  <c r="C52" i="6" s="1"/>
  <c r="C53" i="6" s="1"/>
  <c r="AD11" i="2"/>
  <c r="AB6" i="2"/>
  <c r="AB7" i="2"/>
  <c r="AB8" i="2"/>
  <c r="AB9" i="2" s="1"/>
  <c r="AB10" i="2" s="1"/>
  <c r="AB11" i="2" s="1"/>
  <c r="AB12" i="2" s="1"/>
  <c r="AB13" i="2" s="1"/>
  <c r="AB14" i="2" s="1"/>
  <c r="AB15" i="2" s="1"/>
  <c r="AB16" i="2" s="1"/>
  <c r="AB17" i="2" s="1"/>
  <c r="AB18" i="2" s="1"/>
  <c r="AB19" i="2" s="1"/>
  <c r="AB20" i="2" s="1"/>
  <c r="AB21" i="2" s="1"/>
  <c r="AB22" i="2" s="1"/>
  <c r="AB23" i="2" s="1"/>
  <c r="AB24" i="2" s="1"/>
  <c r="AB25" i="2" s="1"/>
  <c r="AB26" i="2" s="1"/>
  <c r="AB27" i="2" s="1"/>
  <c r="AB28" i="2" s="1"/>
  <c r="AB29" i="2" s="1"/>
  <c r="AB30" i="2" s="1"/>
  <c r="AB31" i="2" s="1"/>
  <c r="AB32" i="2" s="1"/>
  <c r="AB33" i="2" s="1"/>
  <c r="AB34" i="2" s="1"/>
  <c r="AB35" i="2" s="1"/>
  <c r="AB36" i="2" s="1"/>
  <c r="AB37" i="2" s="1"/>
  <c r="AB38" i="2" s="1"/>
  <c r="AB39" i="2" s="1"/>
  <c r="AB40" i="2" s="1"/>
  <c r="AB41" i="2" s="1"/>
  <c r="AB42" i="2" s="1"/>
  <c r="AB43" i="2" s="1"/>
  <c r="AB44" i="2" s="1"/>
  <c r="AB45" i="2" s="1"/>
  <c r="AB46" i="2" s="1"/>
  <c r="AB47" i="2" s="1"/>
  <c r="AB48" i="2" s="1"/>
  <c r="AB49" i="2" s="1"/>
  <c r="AB50" i="2" s="1"/>
  <c r="AB51" i="2" s="1"/>
  <c r="AB52" i="2" s="1"/>
  <c r="AB53" i="2" s="1"/>
  <c r="AB54" i="2" s="1"/>
  <c r="AB5" i="2"/>
  <c r="AB4" i="2"/>
  <c r="M41" i="2"/>
  <c r="M42" i="2"/>
  <c r="M43" i="2"/>
  <c r="M44" i="2"/>
  <c r="M45" i="2"/>
  <c r="M46" i="2"/>
  <c r="M47" i="2"/>
  <c r="M48" i="2"/>
  <c r="M49" i="2"/>
  <c r="M50" i="2"/>
  <c r="M51" i="2"/>
  <c r="M52" i="2"/>
  <c r="M53" i="2"/>
  <c r="M54" i="2"/>
  <c r="M55" i="2"/>
  <c r="M56" i="2"/>
  <c r="L42" i="2"/>
  <c r="L43" i="2"/>
  <c r="L44" i="2"/>
  <c r="L45" i="2"/>
  <c r="L46" i="2"/>
  <c r="L47" i="2"/>
  <c r="L48" i="2"/>
  <c r="L49" i="2"/>
  <c r="L50" i="2"/>
  <c r="L51" i="2"/>
  <c r="L52" i="2"/>
  <c r="L53" i="2"/>
  <c r="L54" i="2"/>
  <c r="L55" i="2"/>
  <c r="L56" i="2"/>
  <c r="L41" i="2"/>
  <c r="T21" i="5"/>
  <c r="T22" i="5"/>
  <c r="T23" i="5"/>
  <c r="T24" i="5"/>
  <c r="T25" i="5"/>
  <c r="T20" i="5"/>
  <c r="S21" i="5"/>
  <c r="S22" i="5"/>
  <c r="S23" i="5"/>
  <c r="S24" i="5"/>
  <c r="S25" i="5"/>
  <c r="S20" i="5"/>
  <c r="T6" i="5"/>
  <c r="T7" i="5"/>
  <c r="T8" i="5"/>
  <c r="T9" i="5"/>
  <c r="T10" i="5"/>
  <c r="T5" i="5"/>
  <c r="S6" i="5"/>
  <c r="S7" i="5"/>
  <c r="S8" i="5"/>
  <c r="S9" i="5"/>
  <c r="S10" i="5"/>
  <c r="S5" i="5"/>
  <c r="F6" i="5"/>
  <c r="F7" i="5"/>
  <c r="F8" i="5"/>
  <c r="F9" i="5"/>
  <c r="F5" i="5"/>
  <c r="E6" i="5"/>
  <c r="E7" i="5"/>
  <c r="E8" i="5"/>
  <c r="E9" i="5"/>
  <c r="E5" i="5"/>
  <c r="M6" i="5"/>
  <c r="M7" i="5"/>
  <c r="M8" i="5"/>
  <c r="M9" i="5"/>
  <c r="M10" i="5"/>
  <c r="M5" i="5"/>
  <c r="L6" i="5"/>
  <c r="L7" i="5"/>
  <c r="L8" i="5"/>
  <c r="L9" i="5"/>
  <c r="L10" i="5"/>
  <c r="L5" i="5"/>
  <c r="E18" i="5"/>
  <c r="E19" i="5"/>
  <c r="E20" i="5"/>
  <c r="E21" i="5"/>
  <c r="E22" i="5"/>
  <c r="E23" i="5"/>
  <c r="E24" i="5"/>
  <c r="E25" i="5"/>
  <c r="E26" i="5"/>
  <c r="E27" i="5"/>
  <c r="E28" i="5"/>
  <c r="E29" i="5"/>
  <c r="E30" i="5"/>
  <c r="E31" i="5"/>
  <c r="E32" i="5"/>
  <c r="E33" i="5"/>
  <c r="E34" i="5"/>
  <c r="E35" i="5"/>
  <c r="E36" i="5"/>
  <c r="E37" i="5"/>
  <c r="F19" i="5"/>
  <c r="F20" i="5"/>
  <c r="F21" i="5"/>
  <c r="F22" i="5"/>
  <c r="F23" i="5"/>
  <c r="F24" i="5"/>
  <c r="F25" i="5"/>
  <c r="F26" i="5"/>
  <c r="F27" i="5"/>
  <c r="F28" i="5"/>
  <c r="F29" i="5"/>
  <c r="F30" i="5"/>
  <c r="F31" i="5"/>
  <c r="F32" i="5"/>
  <c r="F33" i="5"/>
  <c r="F34" i="5"/>
  <c r="F35" i="5"/>
  <c r="F36" i="5"/>
  <c r="F37" i="5"/>
  <c r="F18" i="5"/>
  <c r="N6" i="4"/>
  <c r="N7" i="4"/>
  <c r="N8" i="4"/>
  <c r="N9" i="4"/>
  <c r="N10" i="4"/>
  <c r="N11" i="4"/>
  <c r="N12" i="4"/>
  <c r="N13" i="4"/>
  <c r="N14" i="4"/>
  <c r="N15" i="4"/>
  <c r="N16" i="4"/>
  <c r="N17" i="4"/>
  <c r="N18" i="4"/>
  <c r="N19" i="4"/>
  <c r="N20" i="4"/>
  <c r="N21" i="4"/>
  <c r="N22" i="4"/>
  <c r="N23" i="4"/>
  <c r="N24" i="4"/>
  <c r="N25" i="4"/>
  <c r="N26" i="4"/>
  <c r="N27" i="4"/>
  <c r="N28" i="4"/>
  <c r="N29" i="4"/>
  <c r="N30" i="4"/>
  <c r="N31" i="4"/>
  <c r="N32" i="4"/>
  <c r="N33" i="4"/>
  <c r="N34" i="4"/>
  <c r="N35" i="4"/>
  <c r="N36" i="4"/>
  <c r="N37" i="4"/>
  <c r="N38" i="4"/>
  <c r="N39" i="4"/>
  <c r="N40" i="4"/>
  <c r="N41" i="4"/>
  <c r="N42" i="4"/>
  <c r="N43" i="4"/>
  <c r="N44" i="4"/>
  <c r="N45" i="4"/>
  <c r="N46" i="4"/>
  <c r="N47" i="4"/>
  <c r="N48" i="4"/>
  <c r="N49" i="4"/>
  <c r="N50" i="4"/>
  <c r="N51" i="4"/>
  <c r="N52" i="4"/>
  <c r="N53" i="4"/>
  <c r="N54" i="4"/>
  <c r="N5" i="4"/>
  <c r="M6" i="4"/>
  <c r="M7" i="4"/>
  <c r="M8" i="4"/>
  <c r="M9" i="4"/>
  <c r="M10" i="4"/>
  <c r="M11" i="4"/>
  <c r="M12" i="4"/>
  <c r="M13" i="4"/>
  <c r="M14" i="4"/>
  <c r="M15" i="4"/>
  <c r="M16" i="4"/>
  <c r="M17" i="4"/>
  <c r="M18" i="4"/>
  <c r="M19" i="4"/>
  <c r="M20" i="4"/>
  <c r="M21" i="4"/>
  <c r="M22" i="4"/>
  <c r="M23" i="4"/>
  <c r="M24" i="4"/>
  <c r="M25" i="4"/>
  <c r="M26" i="4"/>
  <c r="M27" i="4"/>
  <c r="M28" i="4"/>
  <c r="M29" i="4"/>
  <c r="M30" i="4"/>
  <c r="M31" i="4"/>
  <c r="M32" i="4"/>
  <c r="M33" i="4"/>
  <c r="M34" i="4"/>
  <c r="M35" i="4"/>
  <c r="M36" i="4"/>
  <c r="M37" i="4"/>
  <c r="M38" i="4"/>
  <c r="M39" i="4"/>
  <c r="M40" i="4"/>
  <c r="M41" i="4"/>
  <c r="M42" i="4"/>
  <c r="M43" i="4"/>
  <c r="M44" i="4"/>
  <c r="M45" i="4"/>
  <c r="M46" i="4"/>
  <c r="M47" i="4"/>
  <c r="M48" i="4"/>
  <c r="M49" i="4"/>
  <c r="M50" i="4"/>
  <c r="M51" i="4"/>
  <c r="M52" i="4"/>
  <c r="M53" i="4"/>
  <c r="M54" i="4"/>
  <c r="M5" i="4"/>
  <c r="F6" i="4"/>
  <c r="F7" i="4"/>
  <c r="F8" i="4"/>
  <c r="F9" i="4"/>
  <c r="F10" i="4"/>
  <c r="F11" i="4"/>
  <c r="F5" i="4"/>
  <c r="E6" i="4"/>
  <c r="E7" i="4"/>
  <c r="E8" i="4"/>
  <c r="E9" i="4"/>
  <c r="E10" i="4"/>
  <c r="E11" i="4"/>
  <c r="E5" i="4"/>
  <c r="F6" i="3"/>
  <c r="F7" i="3"/>
  <c r="F8" i="3"/>
  <c r="F9" i="3"/>
  <c r="F5" i="3"/>
  <c r="E6" i="3"/>
  <c r="E7" i="3"/>
  <c r="E8" i="3"/>
  <c r="E9" i="3"/>
  <c r="E5" i="3"/>
  <c r="L32" i="2"/>
  <c r="M23" i="2"/>
  <c r="M24" i="2"/>
  <c r="M25" i="2"/>
  <c r="M26" i="2"/>
  <c r="M27" i="2"/>
  <c r="M28" i="2"/>
  <c r="M29" i="2"/>
  <c r="M30" i="2"/>
  <c r="M31" i="2"/>
  <c r="M32" i="2"/>
  <c r="L23" i="2"/>
  <c r="L24" i="2"/>
  <c r="L25" i="2"/>
  <c r="L26" i="2"/>
  <c r="L27" i="2"/>
  <c r="L28" i="2"/>
  <c r="L29" i="2"/>
  <c r="L30" i="2"/>
  <c r="L31" i="2"/>
  <c r="L22" i="2"/>
  <c r="M22" i="2"/>
  <c r="M10" i="2"/>
  <c r="F23" i="2"/>
  <c r="F24" i="2"/>
  <c r="F25" i="2"/>
  <c r="F26" i="2"/>
  <c r="F27" i="2"/>
  <c r="F28" i="2"/>
  <c r="F29" i="2"/>
  <c r="F30" i="2"/>
  <c r="F31" i="2"/>
  <c r="F22" i="2"/>
  <c r="E23" i="2"/>
  <c r="E24" i="2"/>
  <c r="E25" i="2"/>
  <c r="E26" i="2"/>
  <c r="E27" i="2"/>
  <c r="E28" i="2"/>
  <c r="E29" i="2"/>
  <c r="E30" i="2"/>
  <c r="E31" i="2"/>
  <c r="E22" i="2"/>
  <c r="AA6" i="2"/>
  <c r="AA7" i="2"/>
  <c r="AA8" i="2"/>
  <c r="AA9" i="2"/>
  <c r="AA10" i="2"/>
  <c r="AA11" i="2"/>
  <c r="AA12" i="2"/>
  <c r="AA13" i="2"/>
  <c r="AA14" i="2"/>
  <c r="AA15" i="2"/>
  <c r="AA16" i="2"/>
  <c r="AA17" i="2"/>
  <c r="AA18" i="2"/>
  <c r="AA19" i="2"/>
  <c r="AA20" i="2"/>
  <c r="AA21" i="2"/>
  <c r="AA22" i="2"/>
  <c r="AA23" i="2"/>
  <c r="AA24" i="2"/>
  <c r="AA25" i="2"/>
  <c r="AA26" i="2"/>
  <c r="AA27" i="2"/>
  <c r="AA28" i="2"/>
  <c r="AA29" i="2"/>
  <c r="AA30" i="2"/>
  <c r="AA31" i="2"/>
  <c r="AA32" i="2"/>
  <c r="AA33" i="2"/>
  <c r="AA34" i="2"/>
  <c r="AA35" i="2"/>
  <c r="AA36" i="2"/>
  <c r="AA37" i="2"/>
  <c r="AA38" i="2"/>
  <c r="AA39" i="2"/>
  <c r="AA40" i="2"/>
  <c r="AA41" i="2"/>
  <c r="AA42" i="2"/>
  <c r="AA43" i="2"/>
  <c r="AA44" i="2"/>
  <c r="AA45" i="2"/>
  <c r="AA46" i="2"/>
  <c r="AA47" i="2"/>
  <c r="AA48" i="2"/>
  <c r="AA49" i="2"/>
  <c r="AA50" i="2"/>
  <c r="AA51" i="2"/>
  <c r="AA52" i="2"/>
  <c r="AA53" i="2"/>
  <c r="AA54" i="2"/>
  <c r="AA5" i="2"/>
  <c r="Z6" i="2"/>
  <c r="Z7" i="2"/>
  <c r="Z8" i="2"/>
  <c r="Z9" i="2"/>
  <c r="Z10" i="2"/>
  <c r="Z11" i="2"/>
  <c r="Z12" i="2"/>
  <c r="Z13" i="2"/>
  <c r="Z14" i="2"/>
  <c r="Z15" i="2"/>
  <c r="Z16" i="2"/>
  <c r="Z17" i="2"/>
  <c r="Z18" i="2"/>
  <c r="Z19" i="2"/>
  <c r="Z20" i="2"/>
  <c r="Z21" i="2"/>
  <c r="Z22" i="2"/>
  <c r="Z23" i="2"/>
  <c r="Z24" i="2"/>
  <c r="Z25" i="2"/>
  <c r="Z26" i="2"/>
  <c r="Z27" i="2"/>
  <c r="Z28" i="2"/>
  <c r="Z29" i="2"/>
  <c r="Z30" i="2"/>
  <c r="Z31" i="2"/>
  <c r="Z32" i="2"/>
  <c r="Z33" i="2"/>
  <c r="Z34" i="2"/>
  <c r="Z35" i="2"/>
  <c r="Z36" i="2"/>
  <c r="Z37" i="2"/>
  <c r="Z38" i="2"/>
  <c r="Z39" i="2"/>
  <c r="Z40" i="2"/>
  <c r="Z41" i="2"/>
  <c r="Z42" i="2"/>
  <c r="Z43" i="2"/>
  <c r="Z44" i="2"/>
  <c r="Z45" i="2"/>
  <c r="Z46" i="2"/>
  <c r="Z47" i="2"/>
  <c r="Z48" i="2"/>
  <c r="Z49" i="2"/>
  <c r="Z50" i="2"/>
  <c r="Z51" i="2"/>
  <c r="Z52" i="2"/>
  <c r="Z53" i="2"/>
  <c r="Z54" i="2"/>
  <c r="Z5" i="2"/>
  <c r="S6" i="2"/>
  <c r="S7" i="2"/>
  <c r="S8" i="2"/>
  <c r="S9" i="2"/>
  <c r="S10" i="2"/>
  <c r="S11" i="2"/>
  <c r="S12" i="2"/>
  <c r="S13" i="2"/>
  <c r="S5" i="2"/>
  <c r="T6" i="2"/>
  <c r="T7" i="2"/>
  <c r="T8" i="2"/>
  <c r="T9" i="2"/>
  <c r="T10" i="2"/>
  <c r="T11" i="2"/>
  <c r="T12" i="2"/>
  <c r="T13" i="2"/>
  <c r="T5" i="2"/>
  <c r="L6" i="2"/>
  <c r="L7" i="2"/>
  <c r="L8" i="2"/>
  <c r="L9" i="2"/>
  <c r="L10" i="2"/>
  <c r="L11" i="2"/>
  <c r="L12" i="2"/>
  <c r="L5" i="2"/>
  <c r="M12" i="2"/>
  <c r="M11" i="2"/>
  <c r="E6" i="2"/>
  <c r="E7" i="2"/>
  <c r="E8" i="2"/>
  <c r="E9" i="2"/>
  <c r="E10" i="2"/>
  <c r="E11" i="2"/>
  <c r="E5" i="2"/>
  <c r="F5" i="2"/>
  <c r="F6" i="2"/>
  <c r="F7" i="2"/>
  <c r="F8" i="2"/>
  <c r="F9" i="2"/>
  <c r="F10" i="2"/>
  <c r="F11" i="2"/>
  <c r="M6" i="2"/>
  <c r="M7" i="2"/>
  <c r="M8" i="2"/>
  <c r="M9" i="2"/>
  <c r="M5" i="2"/>
  <c r="H4" i="6"/>
</calcChain>
</file>

<file path=xl/sharedStrings.xml><?xml version="1.0" encoding="utf-8"?>
<sst xmlns="http://schemas.openxmlformats.org/spreadsheetml/2006/main" count="162" uniqueCount="57">
  <si>
    <t>xbear</t>
  </si>
  <si>
    <t>ybear</t>
  </si>
  <si>
    <t>e</t>
  </si>
  <si>
    <t>GAMMA</t>
  </si>
  <si>
    <t>toll = 1e-05       MAX iter = 20</t>
  </si>
  <si>
    <t>(x0, y0) = (0 ,  -0.8*0.0245)</t>
  </si>
  <si>
    <t>toll = 1e-04       MAX iter = 20</t>
  </si>
  <si>
    <t>toll = NO      MAX iter = 50</t>
  </si>
  <si>
    <t>err rel e</t>
  </si>
  <si>
    <t>err rel G</t>
  </si>
  <si>
    <t>toll = 1e-06       MAX iter = 20</t>
  </si>
  <si>
    <t>TEMPO = 492 sec (8 min 12 sec)</t>
  </si>
  <si>
    <t>TEMPO = 552 sec (9 min 12 sec)</t>
  </si>
  <si>
    <t>iter = 7</t>
  </si>
  <si>
    <t>iter = 8</t>
  </si>
  <si>
    <t>iter = 9</t>
  </si>
  <si>
    <t>TEMPO = 629 sec (10 min 29 sec)</t>
  </si>
  <si>
    <t>(x0, y0) = (0.001 ,  -0.023)   (SEP Mucchi)</t>
  </si>
  <si>
    <t xml:space="preserve">xbear </t>
  </si>
  <si>
    <t xml:space="preserve">e </t>
  </si>
  <si>
    <t>(x0, y0) = (-0.001 ,  -0.023)   (dall'altra parte)</t>
  </si>
  <si>
    <t>TEMPO = 680 sec (11 min 20 sec)</t>
  </si>
  <si>
    <t>iter = 10</t>
  </si>
  <si>
    <t>iter =  11</t>
  </si>
  <si>
    <t>TEMPO =  758 sec (12 min 38 sec)</t>
  </si>
  <si>
    <t>NOTA:</t>
  </si>
  <si>
    <t>fx media [N]</t>
  </si>
  <si>
    <t>fy media [N]</t>
  </si>
  <si>
    <t>err rel %  =</t>
  </si>
  <si>
    <t>SEP MUCCHI</t>
  </si>
  <si>
    <t>CALCOLATA</t>
  </si>
  <si>
    <t>CON PROFILO DI USURA</t>
  </si>
  <si>
    <t>(x0, y0) = (0 ,  -0.8*0.05)</t>
  </si>
  <si>
    <t>TEMPO = 485 sec ( 8 min 05 sec)</t>
  </si>
  <si>
    <t>TEMPO = 3478 sec ( 57 min 58 sec)</t>
  </si>
  <si>
    <t>750 rpm</t>
  </si>
  <si>
    <t>40 bar</t>
  </si>
  <si>
    <t>1250 rpm</t>
  </si>
  <si>
    <t>75 bar</t>
  </si>
  <si>
    <t>iter = 6</t>
  </si>
  <si>
    <t>iter = 5</t>
  </si>
  <si>
    <t>1500 rpm</t>
  </si>
  <si>
    <t>105 bar</t>
  </si>
  <si>
    <t>TEMPO = 837 sec ( 13 min 57 sec)</t>
  </si>
  <si>
    <t>TEMPO = 698 sec (11 min 38 sec)</t>
  </si>
  <si>
    <t>1750 rpm</t>
  </si>
  <si>
    <t>143 bar</t>
  </si>
  <si>
    <t>TEMPO = 705 sec ( 11 min 45 sec)</t>
  </si>
  <si>
    <t>TEMPO = 658 sec ( 10 min 58 sec)</t>
  </si>
  <si>
    <t>1000 rpm</t>
  </si>
  <si>
    <t>48 bar</t>
  </si>
  <si>
    <t>L/D</t>
  </si>
  <si>
    <t>D [mm]</t>
  </si>
  <si>
    <t>Clearance [mm]</t>
  </si>
  <si>
    <t>(x0, y0) = (0 ,  +0.8*0.0245)   (parte opposta)</t>
  </si>
  <si>
    <t>TEMPO =   1262 sec (21 min 02 sec)</t>
  </si>
  <si>
    <t>iter =  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</si>
</sst>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00000"/>
    <numFmt numFmtId="165" formatCode="0.0000"/>
    <numFmt numFmtId="166" formatCode="0.000"/>
    <numFmt numFmtId="167" formatCode="0.000000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00B0F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3" borderId="0" xfId="0" applyFill="1"/>
    <xf numFmtId="165" fontId="0" fillId="0" borderId="0" xfId="0" applyNumberFormat="1"/>
    <xf numFmtId="0" fontId="0" fillId="4" borderId="0" xfId="0" applyFill="1"/>
    <xf numFmtId="11" fontId="0" fillId="4" borderId="0" xfId="0" applyNumberFormat="1" applyFill="1"/>
    <xf numFmtId="164" fontId="0" fillId="0" borderId="0" xfId="0" applyNumberFormat="1"/>
    <xf numFmtId="0" fontId="0" fillId="0" borderId="0" xfId="0" applyAlignment="1">
      <alignment horizontal="center"/>
    </xf>
    <xf numFmtId="0" fontId="0" fillId="5" borderId="0" xfId="0" applyFill="1" applyAlignment="1">
      <alignment horizontal="left"/>
    </xf>
    <xf numFmtId="11" fontId="0" fillId="2" borderId="0" xfId="0" applyNumberFormat="1" applyFill="1"/>
    <xf numFmtId="166" fontId="0" fillId="0" borderId="0" xfId="0" applyNumberFormat="1"/>
    <xf numFmtId="167" fontId="0" fillId="0" borderId="0" xfId="0" applyNumberFormat="1"/>
    <xf numFmtId="11" fontId="0" fillId="3" borderId="0" xfId="0" applyNumberFormat="1" applyFill="1"/>
    <xf numFmtId="0" fontId="0" fillId="0" borderId="1" xfId="0" applyBorder="1"/>
    <xf numFmtId="10" fontId="0" fillId="5" borderId="1" xfId="0" applyNumberFormat="1" applyFill="1" applyBorder="1"/>
    <xf numFmtId="0" fontId="1" fillId="0" borderId="0" xfId="0" applyFont="1" applyAlignment="1">
      <alignment horizontal="right"/>
    </xf>
    <xf numFmtId="0" fontId="3" fillId="0" borderId="1" xfId="0" applyFont="1" applyBorder="1"/>
    <xf numFmtId="11" fontId="0" fillId="6" borderId="0" xfId="0" applyNumberFormat="1" applyFill="1"/>
    <xf numFmtId="0" fontId="0" fillId="6" borderId="0" xfId="0" applyFill="1"/>
    <xf numFmtId="0" fontId="0" fillId="7" borderId="0" xfId="0" applyFill="1"/>
    <xf numFmtId="11" fontId="0" fillId="7" borderId="0" xfId="0" applyNumberFormat="1" applyFill="1"/>
    <xf numFmtId="0" fontId="0" fillId="8" borderId="0" xfId="0" applyFill="1"/>
    <xf numFmtId="0" fontId="0" fillId="9" borderId="0" xfId="0" applyFill="1"/>
    <xf numFmtId="0" fontId="4" fillId="0" borderId="0" xfId="0" applyFont="1"/>
    <xf numFmtId="1" fontId="0" fillId="0" borderId="0" xfId="0" applyNumberFormat="1"/>
    <xf numFmtId="49" fontId="0" fillId="0" borderId="0" xfId="0" applyNumberFormat="1"/>
    <xf numFmtId="49" fontId="0" fillId="3" borderId="0" xfId="0" applyNumberFormat="1" applyFill="1"/>
    <xf numFmtId="49" fontId="0" fillId="4" borderId="0" xfId="0" applyNumberFormat="1" applyFill="1"/>
    <xf numFmtId="0" fontId="0" fillId="0" borderId="0" xfId="0" applyAlignment="1">
      <alignment horizontal="center"/>
    </xf>
    <xf numFmtId="0" fontId="0" fillId="5" borderId="0" xfId="0" applyFill="1" applyAlignment="1">
      <alignment horizontal="left"/>
    </xf>
    <xf numFmtId="0" fontId="0" fillId="5" borderId="0" xfId="0" applyFill="1" applyAlignment="1">
      <alignment horizontal="center"/>
    </xf>
    <xf numFmtId="0" fontId="0" fillId="0" borderId="1" xfId="0" applyBorder="1" applyAlignment="1">
      <alignment horizontal="center"/>
    </xf>
    <xf numFmtId="0" fontId="2" fillId="5" borderId="1" xfId="0" applyFont="1" applyFill="1" applyBorder="1" applyAlignment="1">
      <alignment horizont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8324301396761555"/>
          <c:y val="5.2469148553793268E-2"/>
          <c:w val="0.77075703433830844"/>
          <c:h val="0.78342973960354045"/>
        </c:manualLayout>
      </c:layout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Foglio2!$C$3:$C$53</c:f>
              <c:numCache>
                <c:formatCode>General</c:formatCode>
                <c:ptCount val="5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</c:numCache>
            </c:numRef>
          </c:xVal>
          <c:yVal>
            <c:numRef>
              <c:f>Foglio2!$F$3:$F$53</c:f>
              <c:numCache>
                <c:formatCode>0.000000</c:formatCode>
                <c:ptCount val="51"/>
                <c:pt idx="0">
                  <c:v>1.9600000000000003E-2</c:v>
                </c:pt>
                <c:pt idx="1">
                  <c:v>2.2439805633317399E-2</c:v>
                </c:pt>
                <c:pt idx="2">
                  <c:v>2.2521871450984499E-2</c:v>
                </c:pt>
                <c:pt idx="3">
                  <c:v>2.2532261226716914E-2</c:v>
                </c:pt>
                <c:pt idx="4">
                  <c:v>2.2536038997135466E-2</c:v>
                </c:pt>
                <c:pt idx="5">
                  <c:v>2.2537685942664514E-2</c:v>
                </c:pt>
                <c:pt idx="6">
                  <c:v>2.253832276122315E-2</c:v>
                </c:pt>
                <c:pt idx="7">
                  <c:v>2.2538642627665077E-2</c:v>
                </c:pt>
                <c:pt idx="8">
                  <c:v>2.2538716068385856E-2</c:v>
                </c:pt>
                <c:pt idx="9">
                  <c:v>2.2538722801081653E-2</c:v>
                </c:pt>
                <c:pt idx="10">
                  <c:v>2.2538724821372275E-2</c:v>
                </c:pt>
                <c:pt idx="11">
                  <c:v>2.2538725793435743E-2</c:v>
                </c:pt>
                <c:pt idx="12">
                  <c:v>2.2538726320073459E-2</c:v>
                </c:pt>
                <c:pt idx="13">
                  <c:v>2.2538728404941543E-2</c:v>
                </c:pt>
                <c:pt idx="14">
                  <c:v>2.2538830344379826E-2</c:v>
                </c:pt>
                <c:pt idx="15">
                  <c:v>2.2538811254714027E-2</c:v>
                </c:pt>
                <c:pt idx="16">
                  <c:v>2.2538828379463725E-2</c:v>
                </c:pt>
                <c:pt idx="17">
                  <c:v>2.2538799358030416E-2</c:v>
                </c:pt>
                <c:pt idx="18">
                  <c:v>2.253876467772056E-2</c:v>
                </c:pt>
                <c:pt idx="19">
                  <c:v>2.2538746278316216E-2</c:v>
                </c:pt>
                <c:pt idx="20">
                  <c:v>2.2538844854733966E-2</c:v>
                </c:pt>
                <c:pt idx="21">
                  <c:v>2.2538820403091735E-2</c:v>
                </c:pt>
                <c:pt idx="22">
                  <c:v>2.2538879442783901E-2</c:v>
                </c:pt>
                <c:pt idx="23">
                  <c:v>2.2538836927669698E-2</c:v>
                </c:pt>
                <c:pt idx="24">
                  <c:v>2.2538783817637128E-2</c:v>
                </c:pt>
                <c:pt idx="25">
                  <c:v>2.2538759452072447E-2</c:v>
                </c:pt>
                <c:pt idx="26">
                  <c:v>2.2538749153332063E-2</c:v>
                </c:pt>
                <c:pt idx="27">
                  <c:v>2.2538733452397697E-2</c:v>
                </c:pt>
                <c:pt idx="28">
                  <c:v>2.2538730644243863E-2</c:v>
                </c:pt>
                <c:pt idx="29">
                  <c:v>2.2538728772623237E-2</c:v>
                </c:pt>
                <c:pt idx="30">
                  <c:v>2.2538727820067453E-2</c:v>
                </c:pt>
                <c:pt idx="31">
                  <c:v>2.2538829387330588E-2</c:v>
                </c:pt>
                <c:pt idx="32">
                  <c:v>2.253879789404736E-2</c:v>
                </c:pt>
                <c:pt idx="33">
                  <c:v>2.2538763061169819E-2</c:v>
                </c:pt>
                <c:pt idx="34">
                  <c:v>2.2538745414349869E-2</c:v>
                </c:pt>
                <c:pt idx="35">
                  <c:v>2.2538736380848325E-2</c:v>
                </c:pt>
                <c:pt idx="36">
                  <c:v>2.2538729998254937E-2</c:v>
                </c:pt>
                <c:pt idx="37">
                  <c:v>2.2538829895280783E-2</c:v>
                </c:pt>
                <c:pt idx="38">
                  <c:v>2.253881045973815E-2</c:v>
                </c:pt>
                <c:pt idx="39">
                  <c:v>2.2538770142522698E-2</c:v>
                </c:pt>
                <c:pt idx="40">
                  <c:v>2.2538750754759022E-2</c:v>
                </c:pt>
                <c:pt idx="41">
                  <c:v>2.2538733022346238E-2</c:v>
                </c:pt>
                <c:pt idx="42">
                  <c:v>2.2538727102976094E-2</c:v>
                </c:pt>
                <c:pt idx="43">
                  <c:v>2.2538729827835058E-2</c:v>
                </c:pt>
                <c:pt idx="44">
                  <c:v>2.2538729024453977E-2</c:v>
                </c:pt>
                <c:pt idx="45">
                  <c:v>2.2538727998579543E-2</c:v>
                </c:pt>
                <c:pt idx="46">
                  <c:v>2.2538729487125271E-2</c:v>
                </c:pt>
                <c:pt idx="47">
                  <c:v>2.2538728770380389E-2</c:v>
                </c:pt>
                <c:pt idx="48">
                  <c:v>2.2538729372920667E-2</c:v>
                </c:pt>
                <c:pt idx="49">
                  <c:v>2.253873000714E-2</c:v>
                </c:pt>
                <c:pt idx="50">
                  <c:v>2.2538730448493815E-2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01D-40BB-B0D6-7F86F93A449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99736351"/>
        <c:axId val="1299736767"/>
      </c:scatterChart>
      <c:valAx>
        <c:axId val="1299736351"/>
        <c:scaling>
          <c:orientation val="minMax"/>
          <c:max val="51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/>
                  <a:t>Iteration</a:t>
                </a:r>
              </a:p>
            </c:rich>
          </c:tx>
          <c:layout>
            <c:manualLayout>
              <c:xMode val="edge"/>
              <c:yMode val="edge"/>
              <c:x val="0.49620713035870517"/>
              <c:y val="0.9131633713512439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299736767"/>
        <c:crosses val="autoZero"/>
        <c:crossBetween val="midCat"/>
      </c:valAx>
      <c:valAx>
        <c:axId val="129973676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400"/>
                  <a:t>e</a:t>
                </a:r>
                <a:r>
                  <a:rPr lang="it-IT" sz="1400" baseline="0"/>
                  <a:t> [mm]</a:t>
                </a:r>
                <a:endParaRPr lang="it-IT" sz="1400"/>
              </a:p>
            </c:rich>
          </c:tx>
          <c:layout>
            <c:manualLayout>
              <c:xMode val="edge"/>
              <c:yMode val="edge"/>
              <c:x val="2.0318149594971777E-4"/>
              <c:y val="0.2235512486868628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0.00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299736351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6214117198201858"/>
          <c:y val="5.1260957167195483E-2"/>
          <c:w val="0.80617213829435241"/>
          <c:h val="0.78129775458905992"/>
        </c:manualLayout>
      </c:layout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Foglio2!$C$3:$C$53</c:f>
              <c:numCache>
                <c:formatCode>General</c:formatCode>
                <c:ptCount val="5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</c:numCache>
            </c:numRef>
          </c:xVal>
          <c:yVal>
            <c:numRef>
              <c:f>Foglio2!$G$3:$G$53</c:f>
              <c:numCache>
                <c:formatCode>0.0000</c:formatCode>
                <c:ptCount val="51"/>
                <c:pt idx="0">
                  <c:v>270</c:v>
                </c:pt>
                <c:pt idx="1">
                  <c:v>275.29398097136732</c:v>
                </c:pt>
                <c:pt idx="2">
                  <c:v>274.4615524418752</c:v>
                </c:pt>
                <c:pt idx="3">
                  <c:v>274.03619867107898</c:v>
                </c:pt>
                <c:pt idx="4">
                  <c:v>273.85129143996642</c:v>
                </c:pt>
                <c:pt idx="5">
                  <c:v>273.76732924532388</c:v>
                </c:pt>
                <c:pt idx="6">
                  <c:v>273.7383762501313</c:v>
                </c:pt>
                <c:pt idx="7">
                  <c:v>273.71975474161002</c:v>
                </c:pt>
                <c:pt idx="8">
                  <c:v>273.71910445420826</c:v>
                </c:pt>
                <c:pt idx="9">
                  <c:v>273.71891608994753</c:v>
                </c:pt>
                <c:pt idx="10">
                  <c:v>273.71880811195223</c:v>
                </c:pt>
                <c:pt idx="11">
                  <c:v>273.7187578191427</c:v>
                </c:pt>
                <c:pt idx="12">
                  <c:v>273.71872725262921</c:v>
                </c:pt>
                <c:pt idx="13">
                  <c:v>273.71854976133136</c:v>
                </c:pt>
                <c:pt idx="14">
                  <c:v>273.70931444610153</c:v>
                </c:pt>
                <c:pt idx="15">
                  <c:v>273.71404496669277</c:v>
                </c:pt>
                <c:pt idx="16">
                  <c:v>273.7107265013758</c:v>
                </c:pt>
                <c:pt idx="17">
                  <c:v>273.71471810933349</c:v>
                </c:pt>
                <c:pt idx="18">
                  <c:v>273.7166354358298</c:v>
                </c:pt>
                <c:pt idx="19">
                  <c:v>273.71764727290832</c:v>
                </c:pt>
                <c:pt idx="20">
                  <c:v>273.70832428799645</c:v>
                </c:pt>
                <c:pt idx="21">
                  <c:v>273.71354270854107</c:v>
                </c:pt>
                <c:pt idx="22">
                  <c:v>273.70658511345675</c:v>
                </c:pt>
                <c:pt idx="23">
                  <c:v>273.71264906333886</c:v>
                </c:pt>
                <c:pt idx="24">
                  <c:v>273.71561188870862</c:v>
                </c:pt>
                <c:pt idx="25">
                  <c:v>273.71680919420805</c:v>
                </c:pt>
                <c:pt idx="26">
                  <c:v>273.71727743218003</c:v>
                </c:pt>
                <c:pt idx="27">
                  <c:v>273.71828567538984</c:v>
                </c:pt>
                <c:pt idx="28">
                  <c:v>273.71849466758442</c:v>
                </c:pt>
                <c:pt idx="29">
                  <c:v>273.71859545821991</c:v>
                </c:pt>
                <c:pt idx="30">
                  <c:v>273.71864716369805</c:v>
                </c:pt>
                <c:pt idx="31">
                  <c:v>273.70937254699385</c:v>
                </c:pt>
                <c:pt idx="32">
                  <c:v>273.71487726680789</c:v>
                </c:pt>
                <c:pt idx="33">
                  <c:v>273.71673379181658</c:v>
                </c:pt>
                <c:pt idx="34">
                  <c:v>273.71769218722602</c:v>
                </c:pt>
                <c:pt idx="35">
                  <c:v>273.71818176706154</c:v>
                </c:pt>
                <c:pt idx="36">
                  <c:v>273.71838254851451</c:v>
                </c:pt>
                <c:pt idx="37">
                  <c:v>273.70940770860682</c:v>
                </c:pt>
                <c:pt idx="38">
                  <c:v>273.71408921872046</c:v>
                </c:pt>
                <c:pt idx="39">
                  <c:v>273.71634075906104</c:v>
                </c:pt>
                <c:pt idx="40">
                  <c:v>273.71734387551163</c:v>
                </c:pt>
                <c:pt idx="41">
                  <c:v>273.71828428189025</c:v>
                </c:pt>
                <c:pt idx="42">
                  <c:v>273.71853269409684</c:v>
                </c:pt>
                <c:pt idx="43">
                  <c:v>273.71846284514731</c:v>
                </c:pt>
                <c:pt idx="44">
                  <c:v>273.71857887757585</c:v>
                </c:pt>
                <c:pt idx="45">
                  <c:v>273.71863632139201</c:v>
                </c:pt>
                <c:pt idx="46">
                  <c:v>273.71848306291218</c:v>
                </c:pt>
                <c:pt idx="47">
                  <c:v>273.71859563397464</c:v>
                </c:pt>
                <c:pt idx="48">
                  <c:v>273.71850719623575</c:v>
                </c:pt>
                <c:pt idx="49">
                  <c:v>273.71847665369324</c:v>
                </c:pt>
                <c:pt idx="50">
                  <c:v>273.71844745902069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A91-4E33-BF7D-DC98C992924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51974975"/>
        <c:axId val="1351980383"/>
      </c:scatterChart>
      <c:valAx>
        <c:axId val="1351974975"/>
        <c:scaling>
          <c:orientation val="minMax"/>
          <c:max val="51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400"/>
                  <a:t>Iteration</a:t>
                </a:r>
              </a:p>
            </c:rich>
          </c:tx>
          <c:layout>
            <c:manualLayout>
              <c:xMode val="edge"/>
              <c:yMode val="edge"/>
              <c:x val="0.4991637629910966"/>
              <c:y val="0.8953144129637220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351980383"/>
        <c:crosses val="autoZero"/>
        <c:crossBetween val="midCat"/>
      </c:valAx>
      <c:valAx>
        <c:axId val="135198038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400"/>
                  <a:t>Gamma [deg]</a:t>
                </a:r>
              </a:p>
            </c:rich>
          </c:tx>
          <c:layout>
            <c:manualLayout>
              <c:xMode val="edge"/>
              <c:yMode val="edge"/>
              <c:x val="1.5083736866099691E-2"/>
              <c:y val="0.1908927661818657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35197497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6474783496797429"/>
          <c:y val="0.1881204432779236"/>
          <c:w val="0.79090619135537699"/>
          <c:h val="0.62667869641294838"/>
        </c:manualLayout>
      </c:layout>
      <c:scatterChart>
        <c:scatterStyle val="lineMarker"/>
        <c:varyColors val="0"/>
        <c:ser>
          <c:idx val="0"/>
          <c:order val="0"/>
          <c:tx>
            <c:v>err rel e</c:v>
          </c:tx>
          <c:spPr>
            <a:ln w="19050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xVal>
            <c:numRef>
              <c:f>Foglio2!$C$4:$C$53</c:f>
              <c:numCache>
                <c:formatCode>General</c:formatCode>
                <c:ptCount val="50"/>
                <c:pt idx="0">
                  <c:v>2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  <c:pt idx="9">
                  <c:v>11</c:v>
                </c:pt>
                <c:pt idx="10">
                  <c:v>12</c:v>
                </c:pt>
                <c:pt idx="11">
                  <c:v>13</c:v>
                </c:pt>
                <c:pt idx="12">
                  <c:v>14</c:v>
                </c:pt>
                <c:pt idx="13">
                  <c:v>15</c:v>
                </c:pt>
                <c:pt idx="14">
                  <c:v>16</c:v>
                </c:pt>
                <c:pt idx="15">
                  <c:v>17</c:v>
                </c:pt>
                <c:pt idx="16">
                  <c:v>18</c:v>
                </c:pt>
                <c:pt idx="17">
                  <c:v>19</c:v>
                </c:pt>
                <c:pt idx="18">
                  <c:v>20</c:v>
                </c:pt>
                <c:pt idx="19">
                  <c:v>21</c:v>
                </c:pt>
                <c:pt idx="20">
                  <c:v>22</c:v>
                </c:pt>
                <c:pt idx="21">
                  <c:v>23</c:v>
                </c:pt>
                <c:pt idx="22">
                  <c:v>24</c:v>
                </c:pt>
                <c:pt idx="23">
                  <c:v>25</c:v>
                </c:pt>
                <c:pt idx="24">
                  <c:v>26</c:v>
                </c:pt>
                <c:pt idx="25">
                  <c:v>27</c:v>
                </c:pt>
                <c:pt idx="26">
                  <c:v>28</c:v>
                </c:pt>
                <c:pt idx="27">
                  <c:v>29</c:v>
                </c:pt>
                <c:pt idx="28">
                  <c:v>30</c:v>
                </c:pt>
                <c:pt idx="29">
                  <c:v>31</c:v>
                </c:pt>
                <c:pt idx="30">
                  <c:v>32</c:v>
                </c:pt>
                <c:pt idx="31">
                  <c:v>33</c:v>
                </c:pt>
                <c:pt idx="32">
                  <c:v>34</c:v>
                </c:pt>
                <c:pt idx="33">
                  <c:v>35</c:v>
                </c:pt>
                <c:pt idx="34">
                  <c:v>36</c:v>
                </c:pt>
                <c:pt idx="35">
                  <c:v>37</c:v>
                </c:pt>
                <c:pt idx="36">
                  <c:v>38</c:v>
                </c:pt>
                <c:pt idx="37">
                  <c:v>39</c:v>
                </c:pt>
                <c:pt idx="38">
                  <c:v>40</c:v>
                </c:pt>
                <c:pt idx="39">
                  <c:v>41</c:v>
                </c:pt>
                <c:pt idx="40">
                  <c:v>42</c:v>
                </c:pt>
                <c:pt idx="41">
                  <c:v>43</c:v>
                </c:pt>
                <c:pt idx="42">
                  <c:v>44</c:v>
                </c:pt>
                <c:pt idx="43">
                  <c:v>45</c:v>
                </c:pt>
                <c:pt idx="44">
                  <c:v>46</c:v>
                </c:pt>
                <c:pt idx="45">
                  <c:v>47</c:v>
                </c:pt>
                <c:pt idx="46">
                  <c:v>48</c:v>
                </c:pt>
                <c:pt idx="47">
                  <c:v>49</c:v>
                </c:pt>
                <c:pt idx="48">
                  <c:v>50</c:v>
                </c:pt>
                <c:pt idx="49">
                  <c:v>51</c:v>
                </c:pt>
              </c:numCache>
            </c:numRef>
          </c:xVal>
          <c:yVal>
            <c:numRef>
              <c:f>Foglio2!$H$4:$H$53</c:f>
              <c:numCache>
                <c:formatCode>0.00E+00</c:formatCode>
                <c:ptCount val="50"/>
                <c:pt idx="0">
                  <c:v>0.14488804251619364</c:v>
                </c:pt>
                <c:pt idx="1">
                  <c:v>3.6571536762891148E-3</c:v>
                </c:pt>
                <c:pt idx="2">
                  <c:v>4.6131937814435808E-4</c:v>
                </c:pt>
                <c:pt idx="3">
                  <c:v>1.6766051043614062E-4</c:v>
                </c:pt>
                <c:pt idx="4">
                  <c:v>7.3080523567506283E-5</c:v>
                </c:pt>
                <c:pt idx="5">
                  <c:v>2.8255720674070032E-5</c:v>
                </c:pt>
                <c:pt idx="6">
                  <c:v>1.419211381947073E-5</c:v>
                </c:pt>
                <c:pt idx="7">
                  <c:v>3.25843583361629E-6</c:v>
                </c:pt>
                <c:pt idx="8">
                  <c:v>2.9871691787053483E-7</c:v>
                </c:pt>
                <c:pt idx="9">
                  <c:v>8.9636428830763986E-8</c:v>
                </c:pt>
                <c:pt idx="10">
                  <c:v>4.3128592039580967E-8</c:v>
                </c:pt>
                <c:pt idx="11">
                  <c:v>2.3365904572496481E-8</c:v>
                </c:pt>
                <c:pt idx="12">
                  <c:v>9.2501592775120213E-8</c:v>
                </c:pt>
                <c:pt idx="13">
                  <c:v>4.5228566781362284E-6</c:v>
                </c:pt>
                <c:pt idx="14">
                  <c:v>8.4696789974546684E-7</c:v>
                </c:pt>
                <c:pt idx="15">
                  <c:v>7.5978939193443401E-7</c:v>
                </c:pt>
                <c:pt idx="16">
                  <c:v>1.2876194281262781E-6</c:v>
                </c:pt>
                <c:pt idx="17">
                  <c:v>1.5386937567352879E-6</c:v>
                </c:pt>
                <c:pt idx="18">
                  <c:v>8.1634484440284904E-7</c:v>
                </c:pt>
                <c:pt idx="19">
                  <c:v>4.3736424614545845E-6</c:v>
                </c:pt>
                <c:pt idx="20">
                  <c:v>1.0848666996644444E-6</c:v>
                </c:pt>
                <c:pt idx="21">
                  <c:v>2.619466818161069E-6</c:v>
                </c:pt>
                <c:pt idx="22">
                  <c:v>1.886301149593518E-6</c:v>
                </c:pt>
                <c:pt idx="23">
                  <c:v>2.3563785806764289E-6</c:v>
                </c:pt>
                <c:pt idx="24">
                  <c:v>1.081050551689521E-6</c:v>
                </c:pt>
                <c:pt idx="25">
                  <c:v>4.5693465990001366E-7</c:v>
                </c:pt>
                <c:pt idx="26">
                  <c:v>6.9661959757988656E-7</c:v>
                </c:pt>
                <c:pt idx="27">
                  <c:v>1.2459235299964212E-7</c:v>
                </c:pt>
                <c:pt idx="28">
                  <c:v>8.3040196690086733E-8</c:v>
                </c:pt>
                <c:pt idx="29">
                  <c:v>4.2263066114336041E-8</c:v>
                </c:pt>
                <c:pt idx="30">
                  <c:v>4.5063441000524862E-6</c:v>
                </c:pt>
                <c:pt idx="31">
                  <c:v>1.3972901026305616E-6</c:v>
                </c:pt>
                <c:pt idx="32">
                  <c:v>1.5454629703162211E-6</c:v>
                </c:pt>
                <c:pt idx="33">
                  <c:v>7.8295423319655395E-7</c:v>
                </c:pt>
                <c:pt idx="34">
                  <c:v>4.0079877464114538E-7</c:v>
                </c:pt>
                <c:pt idx="35">
                  <c:v>2.8318328410201032E-7</c:v>
                </c:pt>
                <c:pt idx="36">
                  <c:v>4.4322384559214727E-6</c:v>
                </c:pt>
                <c:pt idx="37">
                  <c:v>8.6231373695607165E-7</c:v>
                </c:pt>
                <c:pt idx="38">
                  <c:v>1.7887907404698752E-6</c:v>
                </c:pt>
                <c:pt idx="39">
                  <c:v>8.6019616656746898E-7</c:v>
                </c:pt>
                <c:pt idx="40">
                  <c:v>7.8675224628037195E-7</c:v>
                </c:pt>
                <c:pt idx="41">
                  <c:v>2.626310066978794E-7</c:v>
                </c:pt>
                <c:pt idx="42">
                  <c:v>1.2089675477305972E-7</c:v>
                </c:pt>
                <c:pt idx="43">
                  <c:v>3.5644470054329602E-8</c:v>
                </c:pt>
                <c:pt idx="44">
                  <c:v>4.5516072929399919E-8</c:v>
                </c:pt>
                <c:pt idx="45">
                  <c:v>6.6043910186291765E-8</c:v>
                </c:pt>
                <c:pt idx="46">
                  <c:v>3.1800589407883137E-8</c:v>
                </c:pt>
                <c:pt idx="47">
                  <c:v>2.6733552021812289E-8</c:v>
                </c:pt>
                <c:pt idx="48">
                  <c:v>2.813908995521576E-8</c:v>
                </c:pt>
                <c:pt idx="49">
                  <c:v>1.9582017907246768E-8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C6D-4B63-9B01-C4199C3C49BB}"/>
            </c:ext>
          </c:extLst>
        </c:ser>
        <c:ser>
          <c:idx val="1"/>
          <c:order val="1"/>
          <c:tx>
            <c:v>err rel Gamma</c:v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Foglio2!$C$4:$C$53</c:f>
              <c:numCache>
                <c:formatCode>General</c:formatCode>
                <c:ptCount val="50"/>
                <c:pt idx="0">
                  <c:v>2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  <c:pt idx="9">
                  <c:v>11</c:v>
                </c:pt>
                <c:pt idx="10">
                  <c:v>12</c:v>
                </c:pt>
                <c:pt idx="11">
                  <c:v>13</c:v>
                </c:pt>
                <c:pt idx="12">
                  <c:v>14</c:v>
                </c:pt>
                <c:pt idx="13">
                  <c:v>15</c:v>
                </c:pt>
                <c:pt idx="14">
                  <c:v>16</c:v>
                </c:pt>
                <c:pt idx="15">
                  <c:v>17</c:v>
                </c:pt>
                <c:pt idx="16">
                  <c:v>18</c:v>
                </c:pt>
                <c:pt idx="17">
                  <c:v>19</c:v>
                </c:pt>
                <c:pt idx="18">
                  <c:v>20</c:v>
                </c:pt>
                <c:pt idx="19">
                  <c:v>21</c:v>
                </c:pt>
                <c:pt idx="20">
                  <c:v>22</c:v>
                </c:pt>
                <c:pt idx="21">
                  <c:v>23</c:v>
                </c:pt>
                <c:pt idx="22">
                  <c:v>24</c:v>
                </c:pt>
                <c:pt idx="23">
                  <c:v>25</c:v>
                </c:pt>
                <c:pt idx="24">
                  <c:v>26</c:v>
                </c:pt>
                <c:pt idx="25">
                  <c:v>27</c:v>
                </c:pt>
                <c:pt idx="26">
                  <c:v>28</c:v>
                </c:pt>
                <c:pt idx="27">
                  <c:v>29</c:v>
                </c:pt>
                <c:pt idx="28">
                  <c:v>30</c:v>
                </c:pt>
                <c:pt idx="29">
                  <c:v>31</c:v>
                </c:pt>
                <c:pt idx="30">
                  <c:v>32</c:v>
                </c:pt>
                <c:pt idx="31">
                  <c:v>33</c:v>
                </c:pt>
                <c:pt idx="32">
                  <c:v>34</c:v>
                </c:pt>
                <c:pt idx="33">
                  <c:v>35</c:v>
                </c:pt>
                <c:pt idx="34">
                  <c:v>36</c:v>
                </c:pt>
                <c:pt idx="35">
                  <c:v>37</c:v>
                </c:pt>
                <c:pt idx="36">
                  <c:v>38</c:v>
                </c:pt>
                <c:pt idx="37">
                  <c:v>39</c:v>
                </c:pt>
                <c:pt idx="38">
                  <c:v>40</c:v>
                </c:pt>
                <c:pt idx="39">
                  <c:v>41</c:v>
                </c:pt>
                <c:pt idx="40">
                  <c:v>42</c:v>
                </c:pt>
                <c:pt idx="41">
                  <c:v>43</c:v>
                </c:pt>
                <c:pt idx="42">
                  <c:v>44</c:v>
                </c:pt>
                <c:pt idx="43">
                  <c:v>45</c:v>
                </c:pt>
                <c:pt idx="44">
                  <c:v>46</c:v>
                </c:pt>
                <c:pt idx="45">
                  <c:v>47</c:v>
                </c:pt>
                <c:pt idx="46">
                  <c:v>48</c:v>
                </c:pt>
                <c:pt idx="47">
                  <c:v>49</c:v>
                </c:pt>
                <c:pt idx="48">
                  <c:v>50</c:v>
                </c:pt>
                <c:pt idx="49">
                  <c:v>51</c:v>
                </c:pt>
              </c:numCache>
            </c:numRef>
          </c:xVal>
          <c:yVal>
            <c:numRef>
              <c:f>Foglio2!$I$4:$I$53</c:f>
              <c:numCache>
                <c:formatCode>0.00E+00</c:formatCode>
                <c:ptCount val="50"/>
                <c:pt idx="0">
                  <c:v>1.9607336930990069E-2</c:v>
                </c:pt>
                <c:pt idx="1">
                  <c:v>3.0237803476665863E-3</c:v>
                </c:pt>
                <c:pt idx="2">
                  <c:v>1.5497754312466091E-3</c:v>
                </c:pt>
                <c:pt idx="3">
                  <c:v>6.7475476600995345E-4</c:v>
                </c:pt>
                <c:pt idx="4">
                  <c:v>3.0659776771928916E-4</c:v>
                </c:pt>
                <c:pt idx="5">
                  <c:v>1.0575767120348386E-4</c:v>
                </c:pt>
                <c:pt idx="6">
                  <c:v>6.802666391307289E-5</c:v>
                </c:pt>
                <c:pt idx="7">
                  <c:v>2.3757415768842859E-6</c:v>
                </c:pt>
                <c:pt idx="8">
                  <c:v>6.8816629044712608E-7</c:v>
                </c:pt>
                <c:pt idx="9">
                  <c:v>3.9448495866227141E-7</c:v>
                </c:pt>
                <c:pt idx="10">
                  <c:v>1.83738961454114E-7</c:v>
                </c:pt>
                <c:pt idx="11">
                  <c:v>1.1167124142666705E-7</c:v>
                </c:pt>
                <c:pt idx="12">
                  <c:v>6.4844411498301905E-7</c:v>
                </c:pt>
                <c:pt idx="13">
                  <c:v>3.3740187641220682E-5</c:v>
                </c:pt>
                <c:pt idx="14">
                  <c:v>1.7283009169092586E-5</c:v>
                </c:pt>
                <c:pt idx="15">
                  <c:v>1.212384010973704E-5</c:v>
                </c:pt>
                <c:pt idx="16">
                  <c:v>1.4583308475734415E-5</c:v>
                </c:pt>
                <c:pt idx="17">
                  <c:v>7.0048352151294467E-6</c:v>
                </c:pt>
                <c:pt idx="18">
                  <c:v>3.6966590536634154E-6</c:v>
                </c:pt>
                <c:pt idx="19">
                  <c:v>3.4060591287270003E-5</c:v>
                </c:pt>
                <c:pt idx="20">
                  <c:v>1.9065626002414058E-5</c:v>
                </c:pt>
                <c:pt idx="21">
                  <c:v>2.5419257722752124E-5</c:v>
                </c:pt>
                <c:pt idx="22">
                  <c:v>2.2154928715328692E-5</c:v>
                </c:pt>
                <c:pt idx="23">
                  <c:v>1.0824583298955105E-5</c:v>
                </c:pt>
                <c:pt idx="24">
                  <c:v>4.3742682091449019E-6</c:v>
                </c:pt>
                <c:pt idx="25">
                  <c:v>1.7106657546934206E-6</c:v>
                </c:pt>
                <c:pt idx="26">
                  <c:v>3.6835205262481295E-6</c:v>
                </c:pt>
                <c:pt idx="27">
                  <c:v>7.635302627700538E-7</c:v>
                </c:pt>
                <c:pt idx="28">
                  <c:v>3.6822734834977577E-7</c:v>
                </c:pt>
                <c:pt idx="29">
                  <c:v>1.8890012955106785E-7</c:v>
                </c:pt>
                <c:pt idx="30">
                  <c:v>3.3883759109246959E-5</c:v>
                </c:pt>
                <c:pt idx="31">
                  <c:v>2.0111550301757817E-5</c:v>
                </c:pt>
                <c:pt idx="32">
                  <c:v>6.7826967508278575E-6</c:v>
                </c:pt>
                <c:pt idx="33">
                  <c:v>3.5014132901714299E-6</c:v>
                </c:pt>
                <c:pt idx="34">
                  <c:v>1.7886305835925775E-6</c:v>
                </c:pt>
                <c:pt idx="35">
                  <c:v>7.3353348936688531E-7</c:v>
                </c:pt>
                <c:pt idx="36">
                  <c:v>3.2788590317287713E-5</c:v>
                </c:pt>
                <c:pt idx="37">
                  <c:v>1.7103943020569024E-5</c:v>
                </c:pt>
                <c:pt idx="38">
                  <c:v>8.2258839762586557E-6</c:v>
                </c:pt>
                <c:pt idx="39">
                  <c:v>3.6648029409152548E-6</c:v>
                </c:pt>
                <c:pt idx="40">
                  <c:v>3.4356842913305168E-6</c:v>
                </c:pt>
                <c:pt idx="41">
                  <c:v>9.0754699577238129E-7</c:v>
                </c:pt>
                <c:pt idx="42">
                  <c:v>2.5518531330201546E-7</c:v>
                </c:pt>
                <c:pt idx="43">
                  <c:v>4.2391158904823888E-7</c:v>
                </c:pt>
                <c:pt idx="44">
                  <c:v>2.0986451265471984E-7</c:v>
                </c:pt>
                <c:pt idx="45">
                  <c:v>5.5991247759613276E-7</c:v>
                </c:pt>
                <c:pt idx="46">
                  <c:v>4.1126584218770711E-7</c:v>
                </c:pt>
                <c:pt idx="47">
                  <c:v>3.2309729885478972E-7</c:v>
                </c:pt>
                <c:pt idx="48">
                  <c:v>1.115837683643062E-7</c:v>
                </c:pt>
                <c:pt idx="49">
                  <c:v>1.0665948790380588E-7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C6D-4B63-9B01-C4199C3C49B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61674239"/>
        <c:axId val="1761675903"/>
      </c:scatterChart>
      <c:valAx>
        <c:axId val="1761674239"/>
        <c:scaling>
          <c:orientation val="minMax"/>
          <c:max val="51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400"/>
                  <a:t>Iteration</a:t>
                </a:r>
              </a:p>
            </c:rich>
          </c:tx>
          <c:layout>
            <c:manualLayout>
              <c:xMode val="edge"/>
              <c:yMode val="edge"/>
              <c:x val="0.48148146587646612"/>
              <c:y val="0.9023611111111110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761675903"/>
        <c:crosses val="autoZero"/>
        <c:crossBetween val="midCat"/>
      </c:valAx>
      <c:valAx>
        <c:axId val="1761675903"/>
        <c:scaling>
          <c:logBase val="10"/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E+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761674239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581025</xdr:colOff>
      <xdr:row>20</xdr:row>
      <xdr:rowOff>99023</xdr:rowOff>
    </xdr:from>
    <xdr:to>
      <xdr:col>20</xdr:col>
      <xdr:colOff>295275</xdr:colOff>
      <xdr:row>37</xdr:row>
      <xdr:rowOff>85725</xdr:rowOff>
    </xdr:to>
    <xdr:pic>
      <xdr:nvPicPr>
        <xdr:cNvPr id="3" name="Immagine 2">
          <a:extLst>
            <a:ext uri="{FF2B5EF4-FFF2-40B4-BE49-F238E27FC236}">
              <a16:creationId xmlns:a16="http://schemas.microsoft.com/office/drawing/2014/main" id="{2952F3D8-83ED-ADCF-6523-206311F1E799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32712" t="14539" r="33898" b="39899"/>
        <a:stretch/>
      </xdr:blipFill>
      <xdr:spPr>
        <a:xfrm>
          <a:off x="10267950" y="3718523"/>
          <a:ext cx="3990975" cy="3063277"/>
        </a:xfrm>
        <a:prstGeom prst="rect">
          <a:avLst/>
        </a:prstGeom>
      </xdr:spPr>
    </xdr:pic>
    <xdr:clientData/>
  </xdr:twoCellAnchor>
  <xdr:twoCellAnchor editAs="oneCell">
    <xdr:from>
      <xdr:col>14</xdr:col>
      <xdr:colOff>485774</xdr:colOff>
      <xdr:row>38</xdr:row>
      <xdr:rowOff>28575</xdr:rowOff>
    </xdr:from>
    <xdr:to>
      <xdr:col>20</xdr:col>
      <xdr:colOff>264742</xdr:colOff>
      <xdr:row>56</xdr:row>
      <xdr:rowOff>9525</xdr:rowOff>
    </xdr:to>
    <xdr:pic>
      <xdr:nvPicPr>
        <xdr:cNvPr id="4" name="Immagine 3">
          <a:extLst>
            <a:ext uri="{FF2B5EF4-FFF2-40B4-BE49-F238E27FC236}">
              <a16:creationId xmlns:a16="http://schemas.microsoft.com/office/drawing/2014/main" id="{D5222E6D-8449-0731-5958-3623D8A425A1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/>
        <a:srcRect l="33097" t="13193" r="33929" b="39998"/>
        <a:stretch/>
      </xdr:blipFill>
      <xdr:spPr>
        <a:xfrm>
          <a:off x="10172699" y="6905625"/>
          <a:ext cx="4055693" cy="32385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322730</xdr:colOff>
      <xdr:row>17</xdr:row>
      <xdr:rowOff>35859</xdr:rowOff>
    </xdr:from>
    <xdr:to>
      <xdr:col>18</xdr:col>
      <xdr:colOff>165848</xdr:colOff>
      <xdr:row>32</xdr:row>
      <xdr:rowOff>8964</xdr:rowOff>
    </xdr:to>
    <xdr:graphicFrame macro="">
      <xdr:nvGraphicFramePr>
        <xdr:cNvPr id="5" name="Grafico 4">
          <a:extLst>
            <a:ext uri="{FF2B5EF4-FFF2-40B4-BE49-F238E27FC236}">
              <a16:creationId xmlns:a16="http://schemas.microsoft.com/office/drawing/2014/main" id="{0D1C62E7-94FE-5F51-6D2F-16CA4605AFB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434788</xdr:colOff>
      <xdr:row>32</xdr:row>
      <xdr:rowOff>80682</xdr:rowOff>
    </xdr:from>
    <xdr:to>
      <xdr:col>18</xdr:col>
      <xdr:colOff>197223</xdr:colOff>
      <xdr:row>48</xdr:row>
      <xdr:rowOff>134470</xdr:rowOff>
    </xdr:to>
    <xdr:graphicFrame macro="">
      <xdr:nvGraphicFramePr>
        <xdr:cNvPr id="6" name="Grafico 5">
          <a:extLst>
            <a:ext uri="{FF2B5EF4-FFF2-40B4-BE49-F238E27FC236}">
              <a16:creationId xmlns:a16="http://schemas.microsoft.com/office/drawing/2014/main" id="{AFE371B8-D246-AC75-F9D9-5DBA0F7CAC4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10</xdr:col>
      <xdr:colOff>493058</xdr:colOff>
      <xdr:row>50</xdr:row>
      <xdr:rowOff>35858</xdr:rowOff>
    </xdr:from>
    <xdr:to>
      <xdr:col>18</xdr:col>
      <xdr:colOff>363070</xdr:colOff>
      <xdr:row>65</xdr:row>
      <xdr:rowOff>89646</xdr:rowOff>
    </xdr:to>
    <xdr:graphicFrame macro="">
      <xdr:nvGraphicFramePr>
        <xdr:cNvPr id="7" name="Grafico 6">
          <a:extLst>
            <a:ext uri="{FF2B5EF4-FFF2-40B4-BE49-F238E27FC236}">
              <a16:creationId xmlns:a16="http://schemas.microsoft.com/office/drawing/2014/main" id="{2C5BA30E-C787-6DF2-6E29-416B30A287D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144671</xdr:colOff>
      <xdr:row>14</xdr:row>
      <xdr:rowOff>22861</xdr:rowOff>
    </xdr:from>
    <xdr:to>
      <xdr:col>5</xdr:col>
      <xdr:colOff>396240</xdr:colOff>
      <xdr:row>28</xdr:row>
      <xdr:rowOff>69452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2EB7E7EF-472E-A852-F958-46DEC4DE35BF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33298" t="14492" r="33844" b="39355"/>
        <a:stretch/>
      </xdr:blipFill>
      <xdr:spPr>
        <a:xfrm>
          <a:off x="144671" y="2583181"/>
          <a:ext cx="3299569" cy="260691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6C504A-B955-46BB-A546-53C88D6D8ED2}">
  <dimension ref="A1:AD58"/>
  <sheetViews>
    <sheetView tabSelected="1" topLeftCell="G22" zoomScale="80" zoomScaleNormal="80" workbookViewId="0">
      <selection activeCell="O20" sqref="O20"/>
    </sheetView>
  </sheetViews>
  <sheetFormatPr defaultRowHeight="14.4" x14ac:dyDescent="0.3"/>
  <cols>
    <col min="1" max="1" width="10.5546875" bestFit="1" customWidth="1"/>
    <col min="2" max="2" width="11.33203125" bestFit="1" customWidth="1"/>
    <col min="3" max="3" width="10" customWidth="1"/>
    <col min="4" max="4" width="9.5546875" bestFit="1" customWidth="1"/>
    <col min="5" max="5" width="10.33203125" customWidth="1"/>
    <col min="7" max="7" width="6.88671875" customWidth="1"/>
    <col min="8" max="8" width="12.33203125" bestFit="1" customWidth="1"/>
    <col min="9" max="9" width="11.21875" bestFit="1" customWidth="1"/>
    <col min="10" max="10" width="10.5546875" bestFit="1" customWidth="1"/>
    <col min="11" max="11" width="12.88671875" customWidth="1"/>
    <col min="12" max="12" width="10.44140625" customWidth="1"/>
    <col min="13" max="13" width="9.5546875" bestFit="1" customWidth="1"/>
    <col min="14" max="14" width="6.5546875" customWidth="1"/>
    <col min="15" max="15" width="9.5546875" bestFit="1" customWidth="1"/>
    <col min="16" max="16" width="11.5546875" bestFit="1" customWidth="1"/>
    <col min="17" max="17" width="12.44140625" customWidth="1"/>
    <col min="19" max="19" width="9.5546875" bestFit="1" customWidth="1"/>
    <col min="20" max="20" width="10.21875" bestFit="1" customWidth="1"/>
    <col min="21" max="21" width="9.5546875" bestFit="1" customWidth="1"/>
    <col min="22" max="22" width="11.5546875" bestFit="1" customWidth="1"/>
  </cols>
  <sheetData>
    <row r="1" spans="1:30" x14ac:dyDescent="0.3">
      <c r="A1" s="28" t="s">
        <v>5</v>
      </c>
      <c r="B1" s="28"/>
      <c r="C1" s="28"/>
      <c r="D1" s="28"/>
      <c r="E1" s="28"/>
      <c r="H1" s="28" t="s">
        <v>5</v>
      </c>
      <c r="I1" s="28"/>
      <c r="J1" s="28"/>
      <c r="K1" s="28"/>
      <c r="L1" s="28"/>
      <c r="O1" s="28" t="s">
        <v>5</v>
      </c>
      <c r="P1" s="28"/>
      <c r="Q1" s="28"/>
      <c r="R1" s="28"/>
      <c r="S1" s="28"/>
      <c r="V1" s="28" t="s">
        <v>5</v>
      </c>
      <c r="W1" s="28"/>
      <c r="X1" s="28"/>
      <c r="Y1" s="28"/>
      <c r="Z1" s="28"/>
    </row>
    <row r="2" spans="1:30" x14ac:dyDescent="0.3">
      <c r="A2" s="28" t="s">
        <v>6</v>
      </c>
      <c r="B2" s="28"/>
      <c r="C2" s="28"/>
      <c r="D2" s="28"/>
      <c r="E2" s="28"/>
      <c r="H2" s="28" t="s">
        <v>4</v>
      </c>
      <c r="I2" s="28"/>
      <c r="J2" s="28"/>
      <c r="K2" s="28"/>
      <c r="L2" s="28"/>
      <c r="O2" s="28" t="s">
        <v>10</v>
      </c>
      <c r="P2" s="28"/>
      <c r="Q2" s="28"/>
      <c r="R2" s="28"/>
      <c r="S2" s="28"/>
      <c r="V2" s="28" t="s">
        <v>7</v>
      </c>
      <c r="W2" s="28"/>
      <c r="X2" s="28"/>
      <c r="Y2" s="28"/>
      <c r="Z2" s="28"/>
    </row>
    <row r="3" spans="1:30" x14ac:dyDescent="0.3">
      <c r="A3" t="s">
        <v>0</v>
      </c>
      <c r="B3" t="s">
        <v>1</v>
      </c>
      <c r="C3" t="s">
        <v>2</v>
      </c>
      <c r="D3" t="s">
        <v>3</v>
      </c>
      <c r="E3" t="s">
        <v>8</v>
      </c>
      <c r="F3" t="s">
        <v>9</v>
      </c>
      <c r="H3" t="s">
        <v>0</v>
      </c>
      <c r="I3" t="s">
        <v>1</v>
      </c>
      <c r="J3" t="s">
        <v>2</v>
      </c>
      <c r="K3" t="s">
        <v>3</v>
      </c>
      <c r="L3" t="s">
        <v>8</v>
      </c>
      <c r="M3" t="s">
        <v>9</v>
      </c>
      <c r="O3" t="s">
        <v>18</v>
      </c>
      <c r="P3" t="s">
        <v>1</v>
      </c>
      <c r="Q3" t="s">
        <v>19</v>
      </c>
      <c r="R3" t="s">
        <v>3</v>
      </c>
      <c r="S3" t="s">
        <v>8</v>
      </c>
      <c r="T3" t="s">
        <v>9</v>
      </c>
      <c r="V3" t="s">
        <v>0</v>
      </c>
      <c r="W3" t="s">
        <v>1</v>
      </c>
      <c r="X3" t="s">
        <v>2</v>
      </c>
      <c r="Y3" t="s">
        <v>3</v>
      </c>
      <c r="Z3" t="s">
        <v>8</v>
      </c>
      <c r="AA3" t="s">
        <v>9</v>
      </c>
    </row>
    <row r="4" spans="1:30" x14ac:dyDescent="0.3">
      <c r="A4">
        <v>0</v>
      </c>
      <c r="B4">
        <v>-1.9600000000000003E-2</v>
      </c>
      <c r="C4">
        <v>1.9600000000000003E-2</v>
      </c>
      <c r="D4">
        <v>270</v>
      </c>
      <c r="E4" s="8"/>
      <c r="F4" s="3"/>
      <c r="H4">
        <v>0</v>
      </c>
      <c r="I4">
        <v>-1.9600000000000003E-2</v>
      </c>
      <c r="J4">
        <v>1.9600000000000003E-2</v>
      </c>
      <c r="K4">
        <v>270</v>
      </c>
      <c r="L4" s="1"/>
      <c r="M4" s="4"/>
      <c r="O4">
        <v>0</v>
      </c>
      <c r="P4">
        <v>-1.9600000000000003E-2</v>
      </c>
      <c r="Q4">
        <v>1.9600000000000003E-2</v>
      </c>
      <c r="R4">
        <v>270</v>
      </c>
      <c r="S4" s="11"/>
      <c r="T4" s="4"/>
      <c r="U4" s="5"/>
      <c r="V4" s="23">
        <v>0</v>
      </c>
      <c r="W4">
        <v>-1.9600000000000003E-2</v>
      </c>
      <c r="X4">
        <v>1.9600000000000003E-2</v>
      </c>
      <c r="Y4">
        <v>270</v>
      </c>
      <c r="Z4" s="11"/>
      <c r="AA4" s="4"/>
      <c r="AB4">
        <f>1</f>
        <v>1</v>
      </c>
    </row>
    <row r="5" spans="1:30" x14ac:dyDescent="0.3">
      <c r="A5" s="5">
        <v>2.0704307519717711E-3</v>
      </c>
      <c r="B5" s="5">
        <v>-2.2344086317465619E-2</v>
      </c>
      <c r="C5" s="5">
        <v>2.243980563331743E-2</v>
      </c>
      <c r="D5" s="2">
        <v>275.29398097136698</v>
      </c>
      <c r="E5" s="8">
        <f>ABS(C5-C4)/ABS(C4)</f>
        <v>0.14488804251619525</v>
      </c>
      <c r="F5" s="4">
        <f>ABS(D5-D4)/ABS(D4)</f>
        <v>1.9607336930988806E-2</v>
      </c>
      <c r="H5" s="5">
        <v>2.0704307519717711E-3</v>
      </c>
      <c r="I5" s="5">
        <v>-2.2344086317465619E-2</v>
      </c>
      <c r="J5" s="5">
        <v>2.243980563331743E-2</v>
      </c>
      <c r="K5" s="2">
        <v>275.29398097136732</v>
      </c>
      <c r="L5" s="11">
        <f>ABS(J5-J4)/ABS(J4)</f>
        <v>0.14488804251619525</v>
      </c>
      <c r="M5" s="4">
        <f>ABS(K5-K4)/ABS(K4)</f>
        <v>1.9607336930990069E-2</v>
      </c>
      <c r="O5" s="5">
        <v>2.0704307519717711E-3</v>
      </c>
      <c r="P5" s="5">
        <v>-2.2344086317465619E-2</v>
      </c>
      <c r="Q5" s="5">
        <v>2.243980563331743E-2</v>
      </c>
      <c r="R5" s="2">
        <v>275.29398097136732</v>
      </c>
      <c r="S5" s="11">
        <f>ABS(Q5-Q4)/ABS(Q4)</f>
        <v>0.14488804251619525</v>
      </c>
      <c r="T5" s="4">
        <f>ABS(R5-R4)/ABS(R4)</f>
        <v>1.9607336930990069E-2</v>
      </c>
      <c r="U5" s="5"/>
      <c r="V5" s="5">
        <v>2.0704307519717711E-3</v>
      </c>
      <c r="W5">
        <v>-2.2344086317465619E-2</v>
      </c>
      <c r="X5">
        <v>2.243980563331743E-2</v>
      </c>
      <c r="Y5">
        <v>275.29398097136732</v>
      </c>
      <c r="Z5" s="11">
        <f>ABS(X5-X4)/ABS(X4)</f>
        <v>0.14488804251619525</v>
      </c>
      <c r="AA5" s="4">
        <f>ABS(Y5-Y4)/ABS(Y4)</f>
        <v>1.9607336930990069E-2</v>
      </c>
      <c r="AB5">
        <f>1+AB4</f>
        <v>2</v>
      </c>
    </row>
    <row r="6" spans="1:30" x14ac:dyDescent="0.3">
      <c r="A6" s="5">
        <v>1.7519788624486593E-3</v>
      </c>
      <c r="B6" s="5">
        <v>-2.2453624734554648E-2</v>
      </c>
      <c r="C6" s="5">
        <v>2.2521871450984509E-2</v>
      </c>
      <c r="D6" s="2">
        <v>274.4615524418752</v>
      </c>
      <c r="E6" s="11">
        <f t="shared" ref="E6:E11" si="0">ABS(C6-C5)/ABS(C5)</f>
        <v>3.6571536762881824E-3</v>
      </c>
      <c r="F6" s="4">
        <f t="shared" ref="F6:F11" si="1">ABS(D6-D5)/ABS(D5)</f>
        <v>3.0237803476653512E-3</v>
      </c>
      <c r="H6" s="5">
        <v>1.7519788624486593E-3</v>
      </c>
      <c r="I6" s="5">
        <v>-2.2453624734554648E-2</v>
      </c>
      <c r="J6" s="5">
        <v>2.2521871450984509E-2</v>
      </c>
      <c r="K6" s="2">
        <v>274.4615524418752</v>
      </c>
      <c r="L6" s="11">
        <f t="shared" ref="L6:L12" si="2">ABS(J6-J5)/ABS(J5)</f>
        <v>3.6571536762881824E-3</v>
      </c>
      <c r="M6" s="4">
        <f>ABS(K6-K5)/ABS(K5)</f>
        <v>3.0237803476665863E-3</v>
      </c>
      <c r="O6" s="5">
        <v>1.7519788624486593E-3</v>
      </c>
      <c r="P6" s="5">
        <v>-2.2453624734554648E-2</v>
      </c>
      <c r="Q6" s="5">
        <v>2.2521871450984509E-2</v>
      </c>
      <c r="R6" s="2">
        <v>274.4615524418752</v>
      </c>
      <c r="S6" s="11">
        <f t="shared" ref="S6:S13" si="3">ABS(Q6-Q5)/ABS(Q5)</f>
        <v>3.6571536762881824E-3</v>
      </c>
      <c r="T6" s="4">
        <f t="shared" ref="T6:T13" si="4">ABS(R6-R5)/ABS(R5)</f>
        <v>3.0237803476665863E-3</v>
      </c>
      <c r="U6" s="5"/>
      <c r="V6" s="5">
        <v>1.7519788624486593E-3</v>
      </c>
      <c r="W6">
        <v>-2.2453624734554648E-2</v>
      </c>
      <c r="X6">
        <v>2.2521871450984509E-2</v>
      </c>
      <c r="Y6">
        <v>274.4615524418752</v>
      </c>
      <c r="Z6" s="11">
        <f t="shared" ref="Z6:Z54" si="5">ABS(X6-X5)/ABS(X5)</f>
        <v>3.6571536762881824E-3</v>
      </c>
      <c r="AA6" s="4">
        <f t="shared" ref="AA6:AA54" si="6">ABS(Y6-Y5)/ABS(Y5)</f>
        <v>3.0237803476665863E-3</v>
      </c>
      <c r="AB6">
        <f t="shared" ref="AB6:AB54" si="7">1+AB5</f>
        <v>3</v>
      </c>
    </row>
    <row r="7" spans="1:30" x14ac:dyDescent="0.3">
      <c r="A7" s="5">
        <v>1.5859716639802584E-3</v>
      </c>
      <c r="B7" s="5">
        <v>-2.2476376261979202E-2</v>
      </c>
      <c r="C7" s="5">
        <v>2.2532261226716914E-2</v>
      </c>
      <c r="D7" s="2">
        <v>274.03619867107898</v>
      </c>
      <c r="E7" s="8">
        <f t="shared" si="0"/>
        <v>4.6131937814389572E-4</v>
      </c>
      <c r="F7" s="4">
        <f t="shared" si="1"/>
        <v>1.5497754312466091E-3</v>
      </c>
      <c r="H7" s="5">
        <v>1.5859716639802584E-3</v>
      </c>
      <c r="I7" s="5">
        <v>-2.2476376261979202E-2</v>
      </c>
      <c r="J7" s="5">
        <v>2.2532261226716914E-2</v>
      </c>
      <c r="K7" s="2">
        <v>274.03619867107898</v>
      </c>
      <c r="L7" s="11">
        <f t="shared" si="2"/>
        <v>4.6131937814389572E-4</v>
      </c>
      <c r="M7" s="4">
        <f>ABS(K7-K6)/ABS(K6)</f>
        <v>1.5497754312466091E-3</v>
      </c>
      <c r="O7" s="5">
        <v>1.5859716639802584E-3</v>
      </c>
      <c r="P7" s="5">
        <v>-2.2476376261979202E-2</v>
      </c>
      <c r="Q7" s="5">
        <v>2.2532261226716914E-2</v>
      </c>
      <c r="R7" s="2">
        <v>274.03619867107898</v>
      </c>
      <c r="S7" s="11">
        <f t="shared" si="3"/>
        <v>4.6131937814389572E-4</v>
      </c>
      <c r="T7" s="4">
        <f t="shared" si="4"/>
        <v>1.5497754312466091E-3</v>
      </c>
      <c r="U7" s="5"/>
      <c r="V7" s="5">
        <v>1.5859716639802584E-3</v>
      </c>
      <c r="W7">
        <v>-2.2476376261979202E-2</v>
      </c>
      <c r="X7">
        <v>2.2532261226716914E-2</v>
      </c>
      <c r="Y7">
        <v>274.03619867107898</v>
      </c>
      <c r="Z7" s="11">
        <f t="shared" si="5"/>
        <v>4.6131937814389572E-4</v>
      </c>
      <c r="AA7" s="4">
        <f t="shared" si="6"/>
        <v>1.5497754312466091E-3</v>
      </c>
      <c r="AB7">
        <f t="shared" si="7"/>
        <v>4</v>
      </c>
    </row>
    <row r="8" spans="1:30" x14ac:dyDescent="0.3">
      <c r="A8" s="5">
        <v>1.5136806124269827E-3</v>
      </c>
      <c r="B8" s="5">
        <v>-2.2485146757003235E-2</v>
      </c>
      <c r="C8" s="5">
        <v>2.2536038997135466E-2</v>
      </c>
      <c r="D8" s="2">
        <v>273.85129143996642</v>
      </c>
      <c r="E8" s="8">
        <f t="shared" si="0"/>
        <v>1.6766051043614062E-4</v>
      </c>
      <c r="F8" s="4">
        <f t="shared" si="1"/>
        <v>6.7475476600995345E-4</v>
      </c>
      <c r="H8" s="5">
        <v>1.5136806124269827E-3</v>
      </c>
      <c r="I8" s="5">
        <v>-2.2485146757003235E-2</v>
      </c>
      <c r="J8" s="5">
        <v>2.2536038997135466E-2</v>
      </c>
      <c r="K8" s="2">
        <v>273.85129143996642</v>
      </c>
      <c r="L8" s="11">
        <f t="shared" si="2"/>
        <v>1.6766051043614062E-4</v>
      </c>
      <c r="M8" s="4">
        <f>ABS(K8-K7)/ABS(K7)</f>
        <v>6.7475476600995345E-4</v>
      </c>
      <c r="O8" s="5">
        <v>1.5136806124269827E-3</v>
      </c>
      <c r="P8" s="5">
        <v>-2.2485146757003235E-2</v>
      </c>
      <c r="Q8" s="5">
        <v>2.2536038997135466E-2</v>
      </c>
      <c r="R8" s="2">
        <v>273.85129143996642</v>
      </c>
      <c r="S8" s="11">
        <f t="shared" si="3"/>
        <v>1.6766051043614062E-4</v>
      </c>
      <c r="T8" s="4">
        <f t="shared" si="4"/>
        <v>6.7475476600995345E-4</v>
      </c>
      <c r="U8" s="5"/>
      <c r="V8" s="5">
        <v>1.5136806124269827E-3</v>
      </c>
      <c r="W8">
        <v>-2.2485146757003235E-2</v>
      </c>
      <c r="X8">
        <v>2.2536038997135466E-2</v>
      </c>
      <c r="Y8">
        <v>273.85129143996642</v>
      </c>
      <c r="Z8" s="11">
        <f t="shared" si="5"/>
        <v>1.6766051043614062E-4</v>
      </c>
      <c r="AA8" s="4">
        <f t="shared" si="6"/>
        <v>6.7475476600995345E-4</v>
      </c>
      <c r="AB8">
        <f t="shared" si="7"/>
        <v>5</v>
      </c>
    </row>
    <row r="9" spans="1:30" x14ac:dyDescent="0.3">
      <c r="A9" s="5">
        <v>1.480837100846384E-3</v>
      </c>
      <c r="B9" s="5">
        <v>-2.2488984172944197E-2</v>
      </c>
      <c r="C9" s="5">
        <v>2.2537685942664514E-2</v>
      </c>
      <c r="D9" s="2">
        <v>273.76732924532388</v>
      </c>
      <c r="E9" s="8">
        <f t="shared" si="0"/>
        <v>7.3080523567506283E-5</v>
      </c>
      <c r="F9" s="4">
        <f t="shared" si="1"/>
        <v>3.0659776771928916E-4</v>
      </c>
      <c r="H9" s="5">
        <v>1.480837100846384E-3</v>
      </c>
      <c r="I9" s="5">
        <v>-2.2488984172944197E-2</v>
      </c>
      <c r="J9" s="5">
        <v>2.2537685942664514E-2</v>
      </c>
      <c r="K9" s="2">
        <v>273.76732924532388</v>
      </c>
      <c r="L9" s="11">
        <f t="shared" si="2"/>
        <v>7.3080523567506283E-5</v>
      </c>
      <c r="M9" s="4">
        <f>ABS(K9-K8)/ABS(K8)</f>
        <v>3.0659776771928916E-4</v>
      </c>
      <c r="O9" s="5">
        <v>1.480837100846384E-3</v>
      </c>
      <c r="P9" s="5">
        <v>-2.2488984172944197E-2</v>
      </c>
      <c r="Q9" s="5">
        <v>2.2537685942664514E-2</v>
      </c>
      <c r="R9" s="2">
        <v>273.76732924532388</v>
      </c>
      <c r="S9" s="11">
        <f t="shared" si="3"/>
        <v>7.3080523567506283E-5</v>
      </c>
      <c r="T9" s="4">
        <f t="shared" si="4"/>
        <v>3.0659776771928916E-4</v>
      </c>
      <c r="U9" s="5"/>
      <c r="V9" s="5">
        <v>1.480837100846384E-3</v>
      </c>
      <c r="W9">
        <v>-2.2488984172944197E-2</v>
      </c>
      <c r="X9">
        <v>2.2537685942664514E-2</v>
      </c>
      <c r="Y9">
        <v>273.76732924532388</v>
      </c>
      <c r="Z9" s="11">
        <f t="shared" si="5"/>
        <v>7.3080523567506283E-5</v>
      </c>
      <c r="AA9" s="4">
        <f t="shared" si="6"/>
        <v>3.0659776771928916E-4</v>
      </c>
      <c r="AB9">
        <f t="shared" si="7"/>
        <v>6</v>
      </c>
    </row>
    <row r="10" spans="1:30" x14ac:dyDescent="0.3">
      <c r="A10" s="5">
        <v>1.4695141852200362E-3</v>
      </c>
      <c r="B10" s="5">
        <v>-2.2490365069258136E-2</v>
      </c>
      <c r="C10" s="5">
        <v>2.253832276122315E-2</v>
      </c>
      <c r="D10" s="2">
        <v>273.7383762501313</v>
      </c>
      <c r="E10" s="8">
        <f t="shared" si="0"/>
        <v>2.8255720674070032E-5</v>
      </c>
      <c r="F10" s="4">
        <f t="shared" si="1"/>
        <v>1.0575767120348386E-4</v>
      </c>
      <c r="G10" s="5"/>
      <c r="H10" s="5">
        <v>1.4695141852200362E-3</v>
      </c>
      <c r="I10" s="5">
        <v>-2.2490365069258136E-2</v>
      </c>
      <c r="J10" s="5">
        <v>2.253832276122315E-2</v>
      </c>
      <c r="K10" s="2">
        <v>273.7383762501313</v>
      </c>
      <c r="L10" s="11">
        <f t="shared" si="2"/>
        <v>2.8255720674070032E-5</v>
      </c>
      <c r="M10" s="4">
        <f>ABS(K10-K9)/ABS(K9)</f>
        <v>1.0575767120348386E-4</v>
      </c>
      <c r="O10" s="5">
        <v>1.4695141852200362E-3</v>
      </c>
      <c r="P10" s="5">
        <v>-2.2490365069258136E-2</v>
      </c>
      <c r="Q10" s="5">
        <v>2.253832276122315E-2</v>
      </c>
      <c r="R10" s="2">
        <v>273.7383762501313</v>
      </c>
      <c r="S10" s="11">
        <f t="shared" si="3"/>
        <v>2.8255720674070032E-5</v>
      </c>
      <c r="T10" s="4">
        <f t="shared" si="4"/>
        <v>1.0575767120348386E-4</v>
      </c>
      <c r="U10" s="5"/>
      <c r="V10" s="5">
        <v>1.4695141852200362E-3</v>
      </c>
      <c r="W10">
        <v>-2.2490365069258136E-2</v>
      </c>
      <c r="X10">
        <v>2.253832276122315E-2</v>
      </c>
      <c r="Y10">
        <v>273.7383762501313</v>
      </c>
      <c r="Z10" s="11">
        <f t="shared" si="5"/>
        <v>2.8255720674070032E-5</v>
      </c>
      <c r="AA10" s="4">
        <f t="shared" si="6"/>
        <v>1.0575767120348386E-4</v>
      </c>
      <c r="AB10">
        <f t="shared" si="7"/>
        <v>7</v>
      </c>
    </row>
    <row r="11" spans="1:30" x14ac:dyDescent="0.3">
      <c r="A11" s="5">
        <v>1.4622253416310717E-3</v>
      </c>
      <c r="B11" s="5">
        <v>-2.2491160675872049E-2</v>
      </c>
      <c r="C11" s="5">
        <v>2.2538642627665077E-2</v>
      </c>
      <c r="D11" s="2">
        <v>273.71975474161002</v>
      </c>
      <c r="E11" s="8">
        <f t="shared" si="0"/>
        <v>1.419211381947073E-5</v>
      </c>
      <c r="F11" s="4">
        <f t="shared" si="1"/>
        <v>6.802666391307289E-5</v>
      </c>
      <c r="G11" s="6"/>
      <c r="H11" s="5">
        <v>1.4622253416310717E-3</v>
      </c>
      <c r="I11" s="5">
        <v>-2.2491160675872049E-2</v>
      </c>
      <c r="J11" s="5">
        <v>2.2538642627665077E-2</v>
      </c>
      <c r="K11" s="2">
        <v>273.71975474161002</v>
      </c>
      <c r="L11" s="11">
        <f t="shared" si="2"/>
        <v>1.419211381947073E-5</v>
      </c>
      <c r="M11" s="4">
        <f t="shared" ref="M11" si="8">ABS(K11-K10)/ABS(K10)</f>
        <v>6.802666391307289E-5</v>
      </c>
      <c r="O11" s="5">
        <v>1.4622253416310717E-3</v>
      </c>
      <c r="P11" s="5">
        <v>-2.2491160675872049E-2</v>
      </c>
      <c r="Q11" s="5">
        <v>2.2538642627665077E-2</v>
      </c>
      <c r="R11" s="2">
        <v>273.71975474161002</v>
      </c>
      <c r="S11" s="11">
        <f t="shared" si="3"/>
        <v>1.419211381947073E-5</v>
      </c>
      <c r="T11" s="4">
        <f t="shared" si="4"/>
        <v>6.802666391307289E-5</v>
      </c>
      <c r="U11" s="5"/>
      <c r="V11" s="5">
        <v>1.4622253416310717E-3</v>
      </c>
      <c r="W11">
        <v>-2.2491160675872049E-2</v>
      </c>
      <c r="X11">
        <v>2.2538642627665077E-2</v>
      </c>
      <c r="Y11">
        <v>273.71975474161002</v>
      </c>
      <c r="Z11" s="11">
        <f t="shared" si="5"/>
        <v>1.419211381947073E-5</v>
      </c>
      <c r="AA11" s="4">
        <f t="shared" si="6"/>
        <v>6.802666391307289E-5</v>
      </c>
      <c r="AB11">
        <f t="shared" si="7"/>
        <v>8</v>
      </c>
      <c r="AD11">
        <f>51/3</f>
        <v>17</v>
      </c>
    </row>
    <row r="12" spans="1:30" x14ac:dyDescent="0.3">
      <c r="H12" s="5">
        <v>1.4619748383303589E-3</v>
      </c>
      <c r="I12" s="5">
        <v>-2.2491250556236391E-2</v>
      </c>
      <c r="J12" s="5">
        <v>2.2538716068385856E-2</v>
      </c>
      <c r="K12" s="2">
        <v>273.71910445420826</v>
      </c>
      <c r="L12" s="11">
        <f t="shared" si="2"/>
        <v>3.25843583361629E-6</v>
      </c>
      <c r="M12" s="4">
        <f>ABS(K12-K11)/ABS(K11)</f>
        <v>2.3757415768842859E-6</v>
      </c>
      <c r="O12" s="5">
        <v>1.4619748383303589E-3</v>
      </c>
      <c r="P12" s="5">
        <v>-2.2491250556236391E-2</v>
      </c>
      <c r="Q12" s="5">
        <v>2.2538716068385856E-2</v>
      </c>
      <c r="R12" s="2">
        <v>273.71910445420826</v>
      </c>
      <c r="S12" s="11">
        <f t="shared" si="3"/>
        <v>3.25843583361629E-6</v>
      </c>
      <c r="T12" s="4">
        <f t="shared" si="4"/>
        <v>2.3757415768842859E-6</v>
      </c>
      <c r="U12" s="5"/>
      <c r="V12" s="5">
        <v>1.4619748383303589E-3</v>
      </c>
      <c r="W12">
        <v>-2.2491250556236391E-2</v>
      </c>
      <c r="X12">
        <v>2.2538716068385856E-2</v>
      </c>
      <c r="Y12">
        <v>273.71910445420826</v>
      </c>
      <c r="Z12" s="11">
        <f t="shared" si="5"/>
        <v>3.25843583361629E-6</v>
      </c>
      <c r="AA12" s="4">
        <f t="shared" si="6"/>
        <v>2.3757415768842859E-6</v>
      </c>
      <c r="AB12">
        <f t="shared" si="7"/>
        <v>9</v>
      </c>
    </row>
    <row r="13" spans="1:30" x14ac:dyDescent="0.3">
      <c r="G13" s="6"/>
      <c r="O13" s="5">
        <v>1.4619013333092385E-3</v>
      </c>
      <c r="P13" s="5">
        <v>-2.249126208098751E-2</v>
      </c>
      <c r="Q13" s="5">
        <v>2.2538722801081653E-2</v>
      </c>
      <c r="R13" s="2">
        <v>273.71891608994753</v>
      </c>
      <c r="S13" s="11">
        <f t="shared" si="3"/>
        <v>2.9871691787053483E-7</v>
      </c>
      <c r="T13" s="4">
        <f t="shared" si="4"/>
        <v>6.8816629044712608E-7</v>
      </c>
      <c r="U13" s="5"/>
      <c r="V13" s="5">
        <v>1.4619013333092385E-3</v>
      </c>
      <c r="W13">
        <v>-2.249126208098751E-2</v>
      </c>
      <c r="X13">
        <v>2.2538722801081653E-2</v>
      </c>
      <c r="Y13">
        <v>273.71891608994753</v>
      </c>
      <c r="Z13" s="11">
        <f t="shared" si="5"/>
        <v>2.9871691787053483E-7</v>
      </c>
      <c r="AA13" s="4">
        <f t="shared" si="6"/>
        <v>6.8816629044712608E-7</v>
      </c>
      <c r="AB13">
        <f t="shared" si="7"/>
        <v>10</v>
      </c>
    </row>
    <row r="14" spans="1:30" x14ac:dyDescent="0.3">
      <c r="A14" s="29" t="s">
        <v>11</v>
      </c>
      <c r="B14" s="29"/>
      <c r="C14" s="29"/>
      <c r="D14" s="29"/>
      <c r="E14" s="29"/>
      <c r="H14" s="29" t="s">
        <v>12</v>
      </c>
      <c r="I14" s="29"/>
      <c r="J14" s="29"/>
      <c r="K14" s="29"/>
      <c r="L14" s="29"/>
      <c r="O14" s="29" t="s">
        <v>16</v>
      </c>
      <c r="P14" s="29"/>
      <c r="Q14" s="29"/>
      <c r="R14" s="29"/>
      <c r="S14" s="29"/>
      <c r="T14" s="5"/>
      <c r="U14" s="5"/>
      <c r="V14" s="5">
        <v>1.4618590779500937E-3</v>
      </c>
      <c r="W14">
        <v>-2.2491266852041874E-2</v>
      </c>
      <c r="X14">
        <v>2.2538724821372275E-2</v>
      </c>
      <c r="Y14">
        <v>273.71880811195223</v>
      </c>
      <c r="Z14" s="11">
        <f t="shared" si="5"/>
        <v>8.9636428830763986E-8</v>
      </c>
      <c r="AA14" s="4">
        <f t="shared" si="6"/>
        <v>3.9448495866227141E-7</v>
      </c>
      <c r="AB14">
        <f t="shared" si="7"/>
        <v>11</v>
      </c>
    </row>
    <row r="15" spans="1:30" x14ac:dyDescent="0.3">
      <c r="A15" s="29" t="s">
        <v>13</v>
      </c>
      <c r="B15" s="29"/>
      <c r="C15" s="29"/>
      <c r="D15" s="29"/>
      <c r="E15" s="29"/>
      <c r="H15" s="29" t="s">
        <v>14</v>
      </c>
      <c r="I15" s="29"/>
      <c r="J15" s="29"/>
      <c r="K15" s="29"/>
      <c r="L15" s="29"/>
      <c r="O15" s="29" t="s">
        <v>15</v>
      </c>
      <c r="P15" s="29"/>
      <c r="Q15" s="29"/>
      <c r="R15" s="29"/>
      <c r="S15" s="29"/>
      <c r="T15" s="5"/>
      <c r="U15" s="5"/>
      <c r="V15" s="5">
        <v>1.4618393987222234E-3</v>
      </c>
      <c r="W15">
        <v>-2.2491269105233459E-2</v>
      </c>
      <c r="X15">
        <v>2.2538725793435743E-2</v>
      </c>
      <c r="Y15">
        <v>273.7187578191427</v>
      </c>
      <c r="Z15" s="11">
        <f t="shared" si="5"/>
        <v>4.3128592039580967E-8</v>
      </c>
      <c r="AA15" s="4">
        <f t="shared" si="6"/>
        <v>1.83738961454114E-7</v>
      </c>
      <c r="AB15">
        <f t="shared" si="7"/>
        <v>12</v>
      </c>
    </row>
    <row r="16" spans="1:30" x14ac:dyDescent="0.3">
      <c r="T16" s="5"/>
      <c r="U16" s="5"/>
      <c r="V16" s="5">
        <v>1.4618274340949704E-3</v>
      </c>
      <c r="W16">
        <v>-2.2491270410630419E-2</v>
      </c>
      <c r="X16">
        <v>2.2538726320073459E-2</v>
      </c>
      <c r="Y16">
        <v>273.71872725262921</v>
      </c>
      <c r="Z16" s="11">
        <f t="shared" si="5"/>
        <v>2.3365904572496481E-8</v>
      </c>
      <c r="AA16" s="4">
        <f t="shared" si="6"/>
        <v>1.1167124142666705E-7</v>
      </c>
      <c r="AB16">
        <f t="shared" si="7"/>
        <v>13</v>
      </c>
    </row>
    <row r="17" spans="1:28" x14ac:dyDescent="0.3">
      <c r="Q17" s="14" t="s">
        <v>25</v>
      </c>
      <c r="S17" s="15" t="s">
        <v>26</v>
      </c>
      <c r="T17" s="15" t="s">
        <v>27</v>
      </c>
      <c r="V17" s="5">
        <v>1.4617578956757909E-3</v>
      </c>
      <c r="W17">
        <v>-2.2491277019461308E-2</v>
      </c>
      <c r="X17">
        <v>2.2538728404941543E-2</v>
      </c>
      <c r="Y17">
        <v>273.71854976133136</v>
      </c>
      <c r="Z17" s="11">
        <f t="shared" si="5"/>
        <v>9.2501592775120213E-8</v>
      </c>
      <c r="AA17" s="4">
        <f t="shared" si="6"/>
        <v>6.4844411498301905E-7</v>
      </c>
      <c r="AB17">
        <f t="shared" si="7"/>
        <v>14</v>
      </c>
    </row>
    <row r="18" spans="1:28" x14ac:dyDescent="0.3">
      <c r="A18" s="7" t="s">
        <v>17</v>
      </c>
      <c r="B18" s="7"/>
      <c r="C18" s="7"/>
      <c r="D18" s="7"/>
      <c r="E18" s="7"/>
      <c r="H18" s="28" t="s">
        <v>20</v>
      </c>
      <c r="I18" s="28"/>
      <c r="J18" s="28"/>
      <c r="K18" s="28"/>
      <c r="L18" s="28"/>
      <c r="O18">
        <f>SQRT(S19^2 + T19^2)</f>
        <v>318.7803452222235</v>
      </c>
      <c r="Q18" s="30" t="s">
        <v>29</v>
      </c>
      <c r="R18" s="30"/>
      <c r="S18" s="12">
        <v>140.87</v>
      </c>
      <c r="T18" s="12">
        <v>-290.95999999999998</v>
      </c>
      <c r="V18" s="5">
        <v>1.4581391778452422E-3</v>
      </c>
      <c r="W18">
        <v>-2.2491614069042924E-2</v>
      </c>
      <c r="X18">
        <v>2.2538830344379826E-2</v>
      </c>
      <c r="Y18">
        <v>273.70931444610153</v>
      </c>
      <c r="Z18" s="11">
        <f t="shared" si="5"/>
        <v>4.5228566781362284E-6</v>
      </c>
      <c r="AA18" s="4">
        <f t="shared" si="6"/>
        <v>3.3740187641220682E-5</v>
      </c>
      <c r="AB18">
        <f t="shared" si="7"/>
        <v>15</v>
      </c>
    </row>
    <row r="19" spans="1:28" x14ac:dyDescent="0.3">
      <c r="A19" s="7" t="s">
        <v>4</v>
      </c>
      <c r="B19" s="7"/>
      <c r="C19" s="7"/>
      <c r="D19" s="7"/>
      <c r="E19" s="7"/>
      <c r="H19" s="28" t="s">
        <v>4</v>
      </c>
      <c r="I19" s="28"/>
      <c r="J19" s="28"/>
      <c r="K19" s="28"/>
      <c r="L19" s="28"/>
      <c r="O19">
        <f>O18/2</f>
        <v>159.39017261111175</v>
      </c>
      <c r="Q19" s="30" t="s">
        <v>30</v>
      </c>
      <c r="R19" s="30"/>
      <c r="S19" s="12">
        <v>144.38</v>
      </c>
      <c r="T19" s="12">
        <v>-284.20999999999998</v>
      </c>
      <c r="V19" s="5">
        <v>1.4599949150266075E-3</v>
      </c>
      <c r="W19">
        <v>-2.2491474554233212E-2</v>
      </c>
      <c r="X19">
        <v>2.2538811254714027E-2</v>
      </c>
      <c r="Y19">
        <v>273.71404496669277</v>
      </c>
      <c r="Z19" s="11">
        <f t="shared" si="5"/>
        <v>8.4696789974546684E-7</v>
      </c>
      <c r="AA19" s="4">
        <f t="shared" si="6"/>
        <v>1.7283009169092586E-5</v>
      </c>
      <c r="AB19">
        <f t="shared" si="7"/>
        <v>16</v>
      </c>
    </row>
    <row r="20" spans="1:28" x14ac:dyDescent="0.3">
      <c r="A20" t="s">
        <v>0</v>
      </c>
      <c r="B20" t="s">
        <v>1</v>
      </c>
      <c r="C20" t="s">
        <v>2</v>
      </c>
      <c r="D20" t="s">
        <v>3</v>
      </c>
      <c r="E20" t="s">
        <v>8</v>
      </c>
      <c r="F20" t="s">
        <v>9</v>
      </c>
      <c r="H20" t="s">
        <v>0</v>
      </c>
      <c r="I20" t="s">
        <v>1</v>
      </c>
      <c r="J20" t="s">
        <v>2</v>
      </c>
      <c r="K20" t="s">
        <v>3</v>
      </c>
      <c r="L20" t="s">
        <v>8</v>
      </c>
      <c r="M20" t="s">
        <v>9</v>
      </c>
      <c r="Q20" s="31" t="s">
        <v>28</v>
      </c>
      <c r="R20" s="31"/>
      <c r="S20" s="13">
        <v>2.6700000000000002E-2</v>
      </c>
      <c r="T20" s="13">
        <v>2.4899999999999999E-2</v>
      </c>
      <c r="V20" s="5">
        <v>1.4586933563728371E-3</v>
      </c>
      <c r="W20">
        <v>-2.2491576165555697E-2</v>
      </c>
      <c r="X20">
        <v>2.2538828379463725E-2</v>
      </c>
      <c r="Y20">
        <v>273.7107265013758</v>
      </c>
      <c r="Z20" s="11">
        <f t="shared" si="5"/>
        <v>7.5978939193443401E-7</v>
      </c>
      <c r="AA20" s="4">
        <f t="shared" si="6"/>
        <v>1.212384010973704E-5</v>
      </c>
      <c r="AB20" s="22">
        <f t="shared" si="7"/>
        <v>17</v>
      </c>
    </row>
    <row r="21" spans="1:28" x14ac:dyDescent="0.3">
      <c r="A21" s="9">
        <v>1E-3</v>
      </c>
      <c r="B21" s="9">
        <v>-2.3E-2</v>
      </c>
      <c r="C21" s="5">
        <v>2.3021728866442676E-2</v>
      </c>
      <c r="D21" s="2">
        <v>272.48955292199912</v>
      </c>
      <c r="E21" s="1"/>
      <c r="F21" s="3"/>
      <c r="H21">
        <v>-1E-3</v>
      </c>
      <c r="I21">
        <v>-2.3E-2</v>
      </c>
      <c r="J21" s="5">
        <v>2.3021728866442676E-2</v>
      </c>
      <c r="K21" s="2">
        <v>267.51044707800088</v>
      </c>
      <c r="L21" s="1"/>
      <c r="M21" s="3"/>
      <c r="U21" s="5"/>
      <c r="V21" s="5">
        <v>1.4602583864909595E-3</v>
      </c>
      <c r="W21">
        <v>-2.2491445528161038E-2</v>
      </c>
      <c r="X21">
        <v>2.2538799358030416E-2</v>
      </c>
      <c r="Y21">
        <v>273.71471810933349</v>
      </c>
      <c r="Z21" s="11">
        <f t="shared" si="5"/>
        <v>1.2876194281262781E-6</v>
      </c>
      <c r="AA21" s="4">
        <f t="shared" si="6"/>
        <v>1.4583308475734415E-5</v>
      </c>
      <c r="AB21">
        <f t="shared" si="7"/>
        <v>18</v>
      </c>
    </row>
    <row r="22" spans="1:28" x14ac:dyDescent="0.3">
      <c r="A22" s="5">
        <v>1.0019004398430496E-3</v>
      </c>
      <c r="B22" s="5">
        <v>-2.2549390337862098E-2</v>
      </c>
      <c r="C22" s="5">
        <v>2.2571637271155725E-2</v>
      </c>
      <c r="D22" s="2">
        <v>272.54405708669509</v>
      </c>
      <c r="E22" s="11">
        <f>ABS(C22-C21)/ABS(C21)</f>
        <v>1.9550729569360079E-2</v>
      </c>
      <c r="F22" s="4">
        <f>ABS(D22-D21)/ABS(D21)</f>
        <v>2.0002295174807039E-4</v>
      </c>
      <c r="H22" s="5">
        <v>2.380113785118928E-4</v>
      </c>
      <c r="I22" s="5">
        <v>-2.2597655774653103E-2</v>
      </c>
      <c r="J22" s="5">
        <v>2.2598909175577785E-2</v>
      </c>
      <c r="K22" s="2">
        <v>270.60344946214764</v>
      </c>
      <c r="L22" s="11">
        <f>ABS(J22-J21)/ABS(J21)</f>
        <v>1.8366113740537038E-2</v>
      </c>
      <c r="M22" s="4">
        <f>ABS(K22-K21)/ABS(K21)</f>
        <v>1.1562174180228922E-2</v>
      </c>
      <c r="U22" s="5"/>
      <c r="V22" s="5">
        <v>1.4610087837151349E-3</v>
      </c>
      <c r="W22">
        <v>-2.249136204260585E-2</v>
      </c>
      <c r="X22">
        <v>2.253876467772056E-2</v>
      </c>
      <c r="Y22">
        <v>273.7166354358298</v>
      </c>
      <c r="Z22" s="11">
        <f t="shared" si="5"/>
        <v>1.5386937567352879E-6</v>
      </c>
      <c r="AA22" s="4">
        <f t="shared" si="6"/>
        <v>7.0048352151294467E-6</v>
      </c>
      <c r="AB22">
        <f t="shared" si="7"/>
        <v>19</v>
      </c>
    </row>
    <row r="23" spans="1:28" x14ac:dyDescent="0.3">
      <c r="A23" s="5">
        <v>1.2629354643265752E-3</v>
      </c>
      <c r="B23" s="5">
        <v>-2.2513250334599551E-2</v>
      </c>
      <c r="C23" s="5">
        <v>2.2548646225780396E-2</v>
      </c>
      <c r="D23" s="2">
        <v>273.21078072534226</v>
      </c>
      <c r="E23" s="11">
        <f t="shared" ref="E23:E31" si="9">ABS(C23-C22)/ABS(C22)</f>
        <v>1.0185811998985432E-3</v>
      </c>
      <c r="F23" s="4">
        <f t="shared" ref="F23:F31" si="10">ABS(D23-D22)/ABS(D22)</f>
        <v>2.4462967410626315E-3</v>
      </c>
      <c r="H23" s="5">
        <v>9.5440430623097261E-4</v>
      </c>
      <c r="I23" s="5">
        <v>-2.2542187612327663E-2</v>
      </c>
      <c r="J23" s="5">
        <v>2.256238262970316E-2</v>
      </c>
      <c r="K23" s="2">
        <v>272.42437426318821</v>
      </c>
      <c r="L23" s="11">
        <f t="shared" ref="L23:L31" si="11">ABS(J23-J22)/ABS(J22)</f>
        <v>1.6162968571110871E-3</v>
      </c>
      <c r="M23" s="4">
        <f t="shared" ref="M23:M32" si="12">ABS(K23-K22)/ABS(K22)</f>
        <v>6.7291263458017711E-3</v>
      </c>
      <c r="U23" s="5"/>
      <c r="V23" s="5">
        <v>1.4614047854222543E-3</v>
      </c>
      <c r="W23">
        <v>-2.2491317877160022E-2</v>
      </c>
      <c r="X23">
        <v>2.2538746278316216E-2</v>
      </c>
      <c r="Y23">
        <v>273.71764727290832</v>
      </c>
      <c r="Z23" s="11">
        <f t="shared" si="5"/>
        <v>8.1634484440284904E-7</v>
      </c>
      <c r="AA23" s="4">
        <f t="shared" si="6"/>
        <v>3.6966590536634154E-6</v>
      </c>
      <c r="AB23">
        <f t="shared" si="7"/>
        <v>20</v>
      </c>
    </row>
    <row r="24" spans="1:28" x14ac:dyDescent="0.3">
      <c r="A24" s="5">
        <v>1.3726383635212171E-3</v>
      </c>
      <c r="B24" s="5">
        <v>-2.2501257385253767E-2</v>
      </c>
      <c r="C24" s="5">
        <v>2.2543085857851124E-2</v>
      </c>
      <c r="D24" s="2">
        <v>273.49087361793875</v>
      </c>
      <c r="E24" s="11">
        <f t="shared" si="9"/>
        <v>2.4659431318385579E-4</v>
      </c>
      <c r="F24" s="4">
        <f t="shared" si="10"/>
        <v>1.0251897522230709E-3</v>
      </c>
      <c r="H24" s="5">
        <v>1.248172739011326E-3</v>
      </c>
      <c r="I24" s="5">
        <v>-2.2514465009352128E-2</v>
      </c>
      <c r="J24" s="5">
        <v>2.2549037004798062E-2</v>
      </c>
      <c r="K24" s="2">
        <v>273.17315551931642</v>
      </c>
      <c r="L24" s="11">
        <f t="shared" si="11"/>
        <v>5.9149891765103045E-4</v>
      </c>
      <c r="M24" s="4">
        <f t="shared" si="12"/>
        <v>2.7485839259185243E-3</v>
      </c>
      <c r="U24" s="5"/>
      <c r="V24" s="5">
        <v>1.4577514268609443E-3</v>
      </c>
      <c r="W24">
        <v>-2.2491653744517157E-2</v>
      </c>
      <c r="X24">
        <v>2.2538844854733966E-2</v>
      </c>
      <c r="Y24">
        <v>273.70832428799645</v>
      </c>
      <c r="Z24" s="11">
        <f t="shared" si="5"/>
        <v>4.3736424614545845E-6</v>
      </c>
      <c r="AA24" s="4">
        <f t="shared" si="6"/>
        <v>3.4060591287270003E-5</v>
      </c>
      <c r="AB24">
        <f t="shared" si="7"/>
        <v>21</v>
      </c>
    </row>
    <row r="25" spans="1:28" x14ac:dyDescent="0.3">
      <c r="A25" s="5">
        <v>1.4225631325520966E-3</v>
      </c>
      <c r="B25" s="5">
        <v>-2.249574095051356E-2</v>
      </c>
      <c r="C25" s="5">
        <v>2.254067538426276E-2</v>
      </c>
      <c r="D25" s="2">
        <v>273.61839502347055</v>
      </c>
      <c r="E25" s="11">
        <f t="shared" si="9"/>
        <v>1.0692740131337298E-4</v>
      </c>
      <c r="F25" s="4">
        <f t="shared" si="10"/>
        <v>4.6627298324387103E-4</v>
      </c>
      <c r="H25" s="5">
        <v>1.3719620836655465E-3</v>
      </c>
      <c r="I25" s="5">
        <v>-2.2501321679224279E-2</v>
      </c>
      <c r="J25" s="5">
        <v>2.2543108864372378E-2</v>
      </c>
      <c r="K25" s="2">
        <v>273.48914801795451</v>
      </c>
      <c r="L25" s="11">
        <f t="shared" si="11"/>
        <v>2.6289993778547414E-4</v>
      </c>
      <c r="M25" s="4">
        <f t="shared" si="12"/>
        <v>1.1567479902531539E-3</v>
      </c>
      <c r="U25" s="5"/>
      <c r="V25" s="5">
        <v>1.4597983459138837E-3</v>
      </c>
      <c r="W25">
        <v>-2.2491496480938997E-2</v>
      </c>
      <c r="X25">
        <v>2.2538820403091735E-2</v>
      </c>
      <c r="Y25">
        <v>273.71354270854107</v>
      </c>
      <c r="Z25" s="11">
        <f t="shared" si="5"/>
        <v>1.0848666996644444E-6</v>
      </c>
      <c r="AA25" s="4">
        <f t="shared" si="6"/>
        <v>1.9065626002414058E-5</v>
      </c>
      <c r="AB25">
        <f t="shared" si="7"/>
        <v>22</v>
      </c>
    </row>
    <row r="26" spans="1:28" x14ac:dyDescent="0.3">
      <c r="A26" s="5">
        <v>1.4418448318499664E-3</v>
      </c>
      <c r="B26" s="5">
        <v>-2.24935038883744E-2</v>
      </c>
      <c r="C26" s="5">
        <v>2.2539668003221491E-2</v>
      </c>
      <c r="D26" s="2">
        <v>273.66767023923904</v>
      </c>
      <c r="E26" s="11">
        <f t="shared" si="9"/>
        <v>4.4691697302561385E-5</v>
      </c>
      <c r="F26" s="4">
        <f t="shared" si="10"/>
        <v>1.8008736497508612E-4</v>
      </c>
      <c r="H26" s="5">
        <v>1.422204038992464E-3</v>
      </c>
      <c r="I26" s="5">
        <v>-2.2495779770928589E-2</v>
      </c>
      <c r="J26" s="5">
        <v>2.2540691467447187E-2</v>
      </c>
      <c r="K26" s="2">
        <v>273.6174778419944</v>
      </c>
      <c r="L26" s="11">
        <f t="shared" si="11"/>
        <v>1.0723440762920788E-4</v>
      </c>
      <c r="M26" s="4">
        <f t="shared" si="12"/>
        <v>4.6923186886914457E-4</v>
      </c>
      <c r="U26" s="5"/>
      <c r="V26" s="5">
        <v>1.4570709433034193E-3</v>
      </c>
      <c r="W26">
        <v>-2.2491732498910073E-2</v>
      </c>
      <c r="X26">
        <v>2.2538879442783901E-2</v>
      </c>
      <c r="Y26">
        <v>273.70658511345675</v>
      </c>
      <c r="Z26" s="11">
        <f t="shared" si="5"/>
        <v>2.619466818161069E-6</v>
      </c>
      <c r="AA26" s="4">
        <f t="shared" si="6"/>
        <v>2.5419257722752124E-5</v>
      </c>
      <c r="AB26">
        <f t="shared" si="7"/>
        <v>23</v>
      </c>
    </row>
    <row r="27" spans="1:28" x14ac:dyDescent="0.3">
      <c r="A27" s="5">
        <v>1.4520022795370953E-3</v>
      </c>
      <c r="B27" s="5">
        <v>-2.2492370758658748E-2</v>
      </c>
      <c r="C27" s="5">
        <v>2.253918927035194E-2</v>
      </c>
      <c r="D27" s="2">
        <v>273.69362237254552</v>
      </c>
      <c r="E27" s="11">
        <f t="shared" si="9"/>
        <v>2.1239570586532918E-5</v>
      </c>
      <c r="F27" s="4">
        <f t="shared" si="10"/>
        <v>9.483083363039613E-5</v>
      </c>
      <c r="H27" s="5">
        <v>1.4402449251487749E-3</v>
      </c>
      <c r="I27" s="5">
        <v>-2.2493651909890298E-2</v>
      </c>
      <c r="J27" s="5">
        <v>2.2539713434019702E-2</v>
      </c>
      <c r="K27" s="2">
        <v>273.66358754857816</v>
      </c>
      <c r="L27" s="11">
        <f t="shared" si="11"/>
        <v>4.3389681674035226E-5</v>
      </c>
      <c r="M27" s="4">
        <f t="shared" si="12"/>
        <v>1.6851886417281568E-4</v>
      </c>
      <c r="U27" s="5"/>
      <c r="V27" s="5">
        <v>1.4594486147255093E-3</v>
      </c>
      <c r="W27">
        <v>-2.2491535736651309E-2</v>
      </c>
      <c r="X27">
        <v>2.2538836927669698E-2</v>
      </c>
      <c r="Y27">
        <v>273.71264906333886</v>
      </c>
      <c r="Z27" s="11">
        <f t="shared" si="5"/>
        <v>1.886301149593518E-6</v>
      </c>
      <c r="AA27" s="4">
        <f t="shared" si="6"/>
        <v>2.2154928715328692E-5</v>
      </c>
      <c r="AB27">
        <f t="shared" si="7"/>
        <v>24</v>
      </c>
    </row>
    <row r="28" spans="1:28" x14ac:dyDescent="0.3">
      <c r="A28" s="5">
        <v>1.456806859965559E-3</v>
      </c>
      <c r="B28" s="5">
        <v>-2.2491833223358588E-2</v>
      </c>
      <c r="C28" s="5">
        <v>2.2538962885958615E-2</v>
      </c>
      <c r="D28" s="2">
        <v>273.70589864472481</v>
      </c>
      <c r="E28" s="11">
        <f t="shared" si="9"/>
        <v>1.0044034441956971E-5</v>
      </c>
      <c r="F28" s="4">
        <f t="shared" si="10"/>
        <v>4.4854067379700243E-5</v>
      </c>
      <c r="H28" s="5">
        <v>1.4508694431377451E-3</v>
      </c>
      <c r="I28" s="5">
        <v>-2.2492495899859292E-2</v>
      </c>
      <c r="J28" s="5">
        <v>2.2539241201651353E-2</v>
      </c>
      <c r="K28" s="2">
        <v>273.69072813916586</v>
      </c>
      <c r="L28" s="11">
        <f t="shared" si="11"/>
        <v>2.0951125653416498E-5</v>
      </c>
      <c r="M28" s="4">
        <f t="shared" si="12"/>
        <v>9.9175015685541514E-5</v>
      </c>
      <c r="U28" s="5"/>
      <c r="V28" s="5">
        <v>1.460608232125549E-3</v>
      </c>
      <c r="W28">
        <v>-2.249140723855287E-2</v>
      </c>
      <c r="X28">
        <v>2.2538783817637128E-2</v>
      </c>
      <c r="Y28">
        <v>273.71561188870862</v>
      </c>
      <c r="Z28" s="11">
        <f t="shared" si="5"/>
        <v>2.3563785806764289E-6</v>
      </c>
      <c r="AA28" s="4">
        <f t="shared" si="6"/>
        <v>1.0824583298955105E-5</v>
      </c>
      <c r="AB28">
        <f t="shared" si="7"/>
        <v>25</v>
      </c>
    </row>
    <row r="29" spans="1:28" x14ac:dyDescent="0.3">
      <c r="A29" s="5">
        <v>1.4592511850524763E-3</v>
      </c>
      <c r="B29" s="5">
        <v>-2.2491559274879419E-2</v>
      </c>
      <c r="C29" s="5">
        <v>2.2538847633286212E-2</v>
      </c>
      <c r="D29" s="2">
        <v>273.71214435806212</v>
      </c>
      <c r="E29" s="11">
        <f t="shared" si="9"/>
        <v>5.1134860545905284E-6</v>
      </c>
      <c r="F29" s="4">
        <f t="shared" si="10"/>
        <v>2.2819067357457021E-5</v>
      </c>
      <c r="H29" s="5">
        <v>1.4562178453460608E-3</v>
      </c>
      <c r="I29" s="5">
        <v>-2.2491898741146679E-2</v>
      </c>
      <c r="J29" s="5">
        <v>2.2538990203536179E-2</v>
      </c>
      <c r="K29" s="2">
        <v>273.70439369191735</v>
      </c>
      <c r="L29" s="11">
        <f t="shared" si="11"/>
        <v>1.1136049919715363E-5</v>
      </c>
      <c r="M29" s="4">
        <f t="shared" si="12"/>
        <v>4.9930638295286917E-5</v>
      </c>
      <c r="U29" s="5"/>
      <c r="V29" s="5">
        <v>1.4610766535150387E-3</v>
      </c>
      <c r="W29">
        <v>-2.2491352397108946E-2</v>
      </c>
      <c r="X29">
        <v>2.2538759452072447E-2</v>
      </c>
      <c r="Y29">
        <v>273.71680919420805</v>
      </c>
      <c r="Z29" s="11">
        <f t="shared" si="5"/>
        <v>1.081050551689521E-6</v>
      </c>
      <c r="AA29" s="4">
        <f t="shared" si="6"/>
        <v>4.3742682091449019E-6</v>
      </c>
      <c r="AB29">
        <f t="shared" si="7"/>
        <v>26</v>
      </c>
    </row>
    <row r="30" spans="1:28" x14ac:dyDescent="0.3">
      <c r="A30" s="5">
        <v>1.4605026665225583E-3</v>
      </c>
      <c r="B30" s="5">
        <v>-2.2491419053107208E-2</v>
      </c>
      <c r="C30" s="5">
        <v>2.25387887665108E-2</v>
      </c>
      <c r="D30" s="2">
        <v>273.71534214851863</v>
      </c>
      <c r="E30" s="11">
        <f t="shared" si="9"/>
        <v>2.6117917104875224E-6</v>
      </c>
      <c r="F30" s="4">
        <f t="shared" si="10"/>
        <v>1.1683041919863719E-5</v>
      </c>
      <c r="H30" s="5">
        <v>1.458960523178751E-3</v>
      </c>
      <c r="I30" s="5">
        <v>-2.249159206130984E-2</v>
      </c>
      <c r="J30" s="5">
        <v>2.2538861534260549E-2</v>
      </c>
      <c r="K30" s="2">
        <v>273.71140162398007</v>
      </c>
      <c r="L30" s="11">
        <f t="shared" si="11"/>
        <v>5.7087418055579897E-6</v>
      </c>
      <c r="M30" s="4">
        <f t="shared" si="12"/>
        <v>2.5604017415256602E-5</v>
      </c>
      <c r="U30" s="5"/>
      <c r="V30" s="5">
        <v>1.4612597917165501E-3</v>
      </c>
      <c r="W30">
        <v>-2.2491330178936488E-2</v>
      </c>
      <c r="X30">
        <v>2.2538749153332063E-2</v>
      </c>
      <c r="Y30">
        <v>273.71727743218003</v>
      </c>
      <c r="Z30" s="11">
        <f t="shared" si="5"/>
        <v>4.5693465990001366E-7</v>
      </c>
      <c r="AA30" s="4">
        <f t="shared" si="6"/>
        <v>1.7106657546934206E-6</v>
      </c>
      <c r="AB30">
        <f t="shared" si="7"/>
        <v>27</v>
      </c>
    </row>
    <row r="31" spans="1:28" x14ac:dyDescent="0.3">
      <c r="A31" s="5">
        <v>1.4611419110963338E-3</v>
      </c>
      <c r="B31" s="5">
        <v>-2.2491347316751432E-2</v>
      </c>
      <c r="C31" s="5">
        <v>2.2538758612823024E-2</v>
      </c>
      <c r="D31" s="2">
        <v>273.71697557378178</v>
      </c>
      <c r="E31" s="11">
        <f t="shared" si="9"/>
        <v>1.3378575081493643E-6</v>
      </c>
      <c r="F31" s="4">
        <f t="shared" si="10"/>
        <v>5.967605799256262E-6</v>
      </c>
      <c r="H31" s="5">
        <v>1.4602100753541973E-3</v>
      </c>
      <c r="I31" s="5">
        <v>-2.2491448935341381E-2</v>
      </c>
      <c r="J31" s="5">
        <v>2.2538799628090998E-2</v>
      </c>
      <c r="K31" s="2">
        <v>273.71459499468057</v>
      </c>
      <c r="L31" s="11">
        <f t="shared" si="11"/>
        <v>2.7466413712868781E-6</v>
      </c>
      <c r="M31" s="4">
        <f t="shared" si="12"/>
        <v>1.1666926118364484E-5</v>
      </c>
      <c r="U31" s="5"/>
      <c r="V31" s="5">
        <v>1.4616545568907253E-3</v>
      </c>
      <c r="W31">
        <v>-2.2491288793542973E-2</v>
      </c>
      <c r="X31">
        <v>2.2538733452397697E-2</v>
      </c>
      <c r="Y31">
        <v>273.71828567538984</v>
      </c>
      <c r="Z31" s="11">
        <f t="shared" si="5"/>
        <v>6.9661959757988656E-7</v>
      </c>
      <c r="AA31" s="4">
        <f t="shared" si="6"/>
        <v>3.6835205262481295E-6</v>
      </c>
      <c r="AB31">
        <f t="shared" si="7"/>
        <v>28</v>
      </c>
    </row>
    <row r="32" spans="1:28" x14ac:dyDescent="0.3">
      <c r="H32" s="5">
        <v>1.4610018862659061E-3</v>
      </c>
      <c r="I32" s="5">
        <v>-2.2491363151920987E-2</v>
      </c>
      <c r="J32" s="5">
        <v>2.2538765337596949E-2</v>
      </c>
      <c r="K32" s="2">
        <v>273.71661775590832</v>
      </c>
      <c r="L32" s="11">
        <f>ABS(J32-J31)/ABS(J31)</f>
        <v>1.5213984158086251E-6</v>
      </c>
      <c r="M32" s="4">
        <f t="shared" si="12"/>
        <v>7.3900378888775759E-6</v>
      </c>
      <c r="U32" s="5"/>
      <c r="V32" s="5">
        <v>1.4617364140276825E-3</v>
      </c>
      <c r="W32">
        <v>-2.2491280659617471E-2</v>
      </c>
      <c r="X32">
        <v>2.2538730644243863E-2</v>
      </c>
      <c r="Y32">
        <v>273.71849466758442</v>
      </c>
      <c r="Z32" s="11">
        <f t="shared" si="5"/>
        <v>1.2459235299964212E-7</v>
      </c>
      <c r="AA32" s="4">
        <f t="shared" si="6"/>
        <v>7.635302627700538E-7</v>
      </c>
      <c r="AB32">
        <f t="shared" si="7"/>
        <v>29</v>
      </c>
    </row>
    <row r="33" spans="1:28" x14ac:dyDescent="0.3">
      <c r="A33" s="29" t="s">
        <v>21</v>
      </c>
      <c r="B33" s="29"/>
      <c r="C33" s="29"/>
      <c r="D33" s="29"/>
      <c r="E33" s="29"/>
      <c r="H33" s="29" t="s">
        <v>24</v>
      </c>
      <c r="I33" s="29"/>
      <c r="J33" s="29"/>
      <c r="K33" s="29"/>
      <c r="L33" s="29"/>
      <c r="U33" s="5"/>
      <c r="V33" s="5">
        <v>1.4617758576908155E-3</v>
      </c>
      <c r="W33">
        <v>-2.2491276220520412E-2</v>
      </c>
      <c r="X33">
        <v>2.2538728772623237E-2</v>
      </c>
      <c r="Y33">
        <v>273.71859545821991</v>
      </c>
      <c r="Z33" s="11">
        <f t="shared" si="5"/>
        <v>8.3040196690086733E-8</v>
      </c>
      <c r="AA33" s="4">
        <f t="shared" si="6"/>
        <v>3.6822734834977577E-7</v>
      </c>
      <c r="AB33">
        <f t="shared" si="7"/>
        <v>30</v>
      </c>
    </row>
    <row r="34" spans="1:28" x14ac:dyDescent="0.3">
      <c r="A34" s="29" t="s">
        <v>22</v>
      </c>
      <c r="B34" s="29"/>
      <c r="C34" s="29"/>
      <c r="D34" s="29"/>
      <c r="E34" s="29"/>
      <c r="H34" s="29" t="s">
        <v>23</v>
      </c>
      <c r="I34" s="29"/>
      <c r="J34" s="29"/>
      <c r="K34" s="29"/>
      <c r="L34" s="29"/>
      <c r="U34" s="5"/>
      <c r="V34" s="5">
        <v>1.4617960927314107E-3</v>
      </c>
      <c r="W34">
        <v>-2.2491273950809406E-2</v>
      </c>
      <c r="X34">
        <v>2.2538727820067453E-2</v>
      </c>
      <c r="Y34">
        <v>273.71864716369805</v>
      </c>
      <c r="Z34" s="11">
        <f t="shared" si="5"/>
        <v>4.2263066114336041E-8</v>
      </c>
      <c r="AA34" s="4">
        <f t="shared" si="6"/>
        <v>1.8890012955106785E-7</v>
      </c>
      <c r="AB34">
        <f t="shared" si="7"/>
        <v>31</v>
      </c>
    </row>
    <row r="35" spans="1:28" x14ac:dyDescent="0.3">
      <c r="U35" s="5"/>
      <c r="V35" s="5">
        <v>1.4581619235909578E-3</v>
      </c>
      <c r="W35">
        <v>-2.2491611635358334E-2</v>
      </c>
      <c r="X35">
        <v>2.2538829387330588E-2</v>
      </c>
      <c r="Y35">
        <v>273.70937254699385</v>
      </c>
      <c r="Z35" s="11">
        <f t="shared" si="5"/>
        <v>4.5063441000524862E-6</v>
      </c>
      <c r="AA35" s="4">
        <f t="shared" si="6"/>
        <v>3.3883759109246959E-5</v>
      </c>
      <c r="AB35">
        <f t="shared" si="7"/>
        <v>32</v>
      </c>
    </row>
    <row r="36" spans="1:28" x14ac:dyDescent="0.3">
      <c r="S36" s="5"/>
      <c r="T36" s="5"/>
      <c r="U36" s="5"/>
      <c r="V36" s="5">
        <v>1.4603207688630244E-3</v>
      </c>
      <c r="W36">
        <v>-2.2491440010829478E-2</v>
      </c>
      <c r="X36">
        <v>2.253879789404736E-2</v>
      </c>
      <c r="Y36">
        <v>273.71487726680789</v>
      </c>
      <c r="Z36" s="11">
        <f t="shared" si="5"/>
        <v>1.3972901026305616E-6</v>
      </c>
      <c r="AA36" s="4">
        <f t="shared" si="6"/>
        <v>2.0111550301757817E-5</v>
      </c>
      <c r="AB36">
        <f t="shared" si="7"/>
        <v>33</v>
      </c>
    </row>
    <row r="37" spans="1:28" x14ac:dyDescent="0.3">
      <c r="H37" s="28" t="s">
        <v>54</v>
      </c>
      <c r="I37" s="28"/>
      <c r="J37" s="28"/>
      <c r="K37" s="28"/>
      <c r="L37" s="28"/>
      <c r="S37" s="5"/>
      <c r="T37" s="5"/>
      <c r="U37" s="5"/>
      <c r="V37" s="5">
        <v>1.4610472883995515E-3</v>
      </c>
      <c r="W37">
        <v>-2.2491357921402021E-2</v>
      </c>
      <c r="X37">
        <v>2.2538763061169819E-2</v>
      </c>
      <c r="Y37">
        <v>273.71673379181658</v>
      </c>
      <c r="Z37" s="11">
        <f t="shared" si="5"/>
        <v>1.5454629703162211E-6</v>
      </c>
      <c r="AA37" s="4">
        <f t="shared" si="6"/>
        <v>6.7826967508278575E-6</v>
      </c>
      <c r="AB37">
        <f t="shared" si="7"/>
        <v>34</v>
      </c>
    </row>
    <row r="38" spans="1:28" x14ac:dyDescent="0.3">
      <c r="H38" s="28" t="s">
        <v>4</v>
      </c>
      <c r="I38" s="28"/>
      <c r="J38" s="28"/>
      <c r="K38" s="28"/>
      <c r="L38" s="28"/>
      <c r="S38" s="5"/>
      <c r="T38" s="5"/>
      <c r="U38" s="5"/>
      <c r="V38" s="5">
        <v>1.4614223604070369E-3</v>
      </c>
      <c r="W38">
        <v>-2.2491315869405677E-2</v>
      </c>
      <c r="X38">
        <v>2.2538745414349869E-2</v>
      </c>
      <c r="Y38">
        <v>273.71769218722557</v>
      </c>
      <c r="Z38" s="11">
        <f t="shared" si="5"/>
        <v>7.8295423319655395E-7</v>
      </c>
      <c r="AA38" s="4">
        <f t="shared" si="6"/>
        <v>3.5014132885100506E-6</v>
      </c>
      <c r="AB38">
        <f t="shared" si="7"/>
        <v>35</v>
      </c>
    </row>
    <row r="39" spans="1:28" x14ac:dyDescent="0.3">
      <c r="C39" s="21" t="s">
        <v>52</v>
      </c>
      <c r="D39" s="21">
        <v>4.5</v>
      </c>
      <c r="H39" t="s">
        <v>0</v>
      </c>
      <c r="I39" t="s">
        <v>1</v>
      </c>
      <c r="J39" t="s">
        <v>2</v>
      </c>
      <c r="K39" t="s">
        <v>3</v>
      </c>
      <c r="L39" t="s">
        <v>8</v>
      </c>
      <c r="M39" t="s">
        <v>9</v>
      </c>
      <c r="S39" s="5"/>
      <c r="T39" s="5"/>
      <c r="U39" s="5"/>
      <c r="V39" s="5">
        <v>1.4616139578883826E-3</v>
      </c>
      <c r="W39">
        <v>-2.2491294366565072E-2</v>
      </c>
      <c r="X39">
        <v>2.2538736380848325E-2</v>
      </c>
      <c r="Y39">
        <v>273.71818176706154</v>
      </c>
      <c r="Z39" s="11">
        <f t="shared" si="5"/>
        <v>4.0079877464114538E-7</v>
      </c>
      <c r="AA39" s="4">
        <f t="shared" si="6"/>
        <v>1.788630585253954E-6</v>
      </c>
      <c r="AB39">
        <f t="shared" si="7"/>
        <v>36</v>
      </c>
    </row>
    <row r="40" spans="1:28" x14ac:dyDescent="0.3">
      <c r="C40" s="21" t="s">
        <v>51</v>
      </c>
      <c r="D40" s="21">
        <v>0.95</v>
      </c>
      <c r="F40">
        <v>1</v>
      </c>
      <c r="G40">
        <v>1</v>
      </c>
      <c r="H40">
        <v>0</v>
      </c>
      <c r="I40">
        <v>1.9600000000000003E-2</v>
      </c>
      <c r="J40" s="5">
        <v>1.9600000000000003E-2</v>
      </c>
      <c r="K40">
        <v>90</v>
      </c>
      <c r="L40" s="17"/>
      <c r="M40" s="3"/>
      <c r="S40" s="5"/>
      <c r="T40" s="5"/>
      <c r="U40" s="5"/>
      <c r="V40" s="5">
        <v>1.4616923601375243E-3</v>
      </c>
      <c r="W40">
        <v>-2.2491282875339785E-2</v>
      </c>
      <c r="X40">
        <v>2.2538729998254937E-2</v>
      </c>
      <c r="Y40">
        <v>273.71838254851451</v>
      </c>
      <c r="Z40" s="11">
        <f t="shared" si="5"/>
        <v>2.8318328410201032E-7</v>
      </c>
      <c r="AA40" s="4">
        <f t="shared" si="6"/>
        <v>7.3353348936688531E-7</v>
      </c>
      <c r="AB40">
        <f t="shared" si="7"/>
        <v>37</v>
      </c>
    </row>
    <row r="41" spans="1:28" x14ac:dyDescent="0.3">
      <c r="C41" s="21" t="s">
        <v>53</v>
      </c>
      <c r="D41" s="21">
        <v>2.4500000000000001E-2</v>
      </c>
      <c r="F41">
        <v>2</v>
      </c>
      <c r="G41">
        <v>2</v>
      </c>
      <c r="H41" s="5">
        <v>-2.0520619598343042E-2</v>
      </c>
      <c r="I41" s="5">
        <v>-9.1871731085171396E-3</v>
      </c>
      <c r="J41" s="5">
        <v>2.2483326676134053E-2</v>
      </c>
      <c r="K41" s="2">
        <v>204.11827576506337</v>
      </c>
      <c r="L41" s="16">
        <f>ABS(J41-J40)/ABS(J40)</f>
        <v>0.14710850388439028</v>
      </c>
      <c r="M41" s="4">
        <f>ABS(K41-K40)/ABS(K40)</f>
        <v>1.2679808418340375</v>
      </c>
      <c r="S41" s="5"/>
      <c r="T41" s="5"/>
      <c r="U41" s="5"/>
      <c r="V41" s="5">
        <v>1.4581757592384136E-3</v>
      </c>
      <c r="W41">
        <v>-2.2491611247386707E-2</v>
      </c>
      <c r="X41">
        <v>2.2538829895280783E-2</v>
      </c>
      <c r="Y41">
        <v>273.70940770860682</v>
      </c>
      <c r="Z41" s="11">
        <f t="shared" si="5"/>
        <v>4.4322384559214727E-6</v>
      </c>
      <c r="AA41" s="4">
        <f t="shared" si="6"/>
        <v>3.2788590317287713E-5</v>
      </c>
      <c r="AB41">
        <f t="shared" si="7"/>
        <v>38</v>
      </c>
    </row>
    <row r="42" spans="1:28" x14ac:dyDescent="0.3">
      <c r="F42">
        <v>3</v>
      </c>
      <c r="G42">
        <v>3</v>
      </c>
      <c r="H42" s="5">
        <v>-8.737976373500253E-3</v>
      </c>
      <c r="I42" s="5">
        <v>-2.0916602106992838E-2</v>
      </c>
      <c r="J42" s="5">
        <v>2.2668402564056115E-2</v>
      </c>
      <c r="K42" s="2">
        <v>247.32711342688407</v>
      </c>
      <c r="L42" s="16">
        <f t="shared" ref="L42:L56" si="13">ABS(J42-J41)/ABS(J41)</f>
        <v>8.2316950061718085E-3</v>
      </c>
      <c r="M42" s="4">
        <f t="shared" ref="M42:M56" si="14">ABS(K42-K41)/ABS(K41)</f>
        <v>0.2116852961836368</v>
      </c>
      <c r="S42" s="5"/>
      <c r="T42" s="5"/>
      <c r="U42" s="5"/>
      <c r="V42" s="5">
        <v>1.4600122346755302E-3</v>
      </c>
      <c r="W42">
        <v>-2.2491472633302596E-2</v>
      </c>
      <c r="X42">
        <v>2.253881045973815E-2</v>
      </c>
      <c r="Y42">
        <v>273.71408921872046</v>
      </c>
      <c r="Z42" s="11">
        <f t="shared" si="5"/>
        <v>8.6231373695607165E-7</v>
      </c>
      <c r="AA42" s="4">
        <f t="shared" si="6"/>
        <v>1.7103943020569024E-5</v>
      </c>
      <c r="AB42">
        <f t="shared" si="7"/>
        <v>39</v>
      </c>
    </row>
    <row r="43" spans="1:28" x14ac:dyDescent="0.3">
      <c r="F43">
        <v>4</v>
      </c>
      <c r="G43">
        <v>4</v>
      </c>
      <c r="H43" s="5">
        <v>-2.269947387891312E-3</v>
      </c>
      <c r="I43" s="5">
        <v>-2.2486581125994377E-2</v>
      </c>
      <c r="J43" s="5">
        <v>2.2600862635742937E-2</v>
      </c>
      <c r="K43" s="2">
        <v>264.23570394609578</v>
      </c>
      <c r="L43" s="16">
        <f t="shared" si="13"/>
        <v>2.9794745404897694E-3</v>
      </c>
      <c r="M43" s="4">
        <f t="shared" si="14"/>
        <v>6.8365292769287531E-2</v>
      </c>
      <c r="S43" s="5"/>
      <c r="T43" s="5"/>
      <c r="U43" s="5"/>
      <c r="V43" s="5">
        <v>1.4608934630366221E-3</v>
      </c>
      <c r="W43">
        <v>-2.2491375009703819E-2</v>
      </c>
      <c r="X43">
        <v>2.2538770142522698E-2</v>
      </c>
      <c r="Y43">
        <v>273.71634075906104</v>
      </c>
      <c r="Z43" s="11">
        <f t="shared" si="5"/>
        <v>1.7887907404698752E-6</v>
      </c>
      <c r="AA43" s="4">
        <f t="shared" si="6"/>
        <v>8.2258839762586557E-6</v>
      </c>
      <c r="AB43">
        <f t="shared" si="7"/>
        <v>40</v>
      </c>
    </row>
    <row r="44" spans="1:28" x14ac:dyDescent="0.3">
      <c r="F44">
        <v>5</v>
      </c>
      <c r="G44">
        <v>5</v>
      </c>
      <c r="H44" s="5">
        <v>2.0285234330897182E-5</v>
      </c>
      <c r="I44" s="5">
        <v>-2.2591205203320978E-2</v>
      </c>
      <c r="J44" s="5">
        <v>2.2591214310640515E-2</v>
      </c>
      <c r="K44" s="2">
        <v>270.0514473659448</v>
      </c>
      <c r="L44" s="16">
        <f t="shared" si="13"/>
        <v>4.2690074524690848E-4</v>
      </c>
      <c r="M44" s="4">
        <f t="shared" si="14"/>
        <v>2.2009680497361659E-2</v>
      </c>
      <c r="S44" s="5"/>
      <c r="T44" s="5"/>
      <c r="U44" s="5"/>
      <c r="V44" s="5">
        <v>1.4612859777244007E-3</v>
      </c>
      <c r="W44">
        <v>-2.2491330082421903E-2</v>
      </c>
      <c r="X44">
        <v>2.2538750754759022E-2</v>
      </c>
      <c r="Y44">
        <v>273.71734387551163</v>
      </c>
      <c r="Z44" s="11">
        <f t="shared" si="5"/>
        <v>8.6019616656746898E-7</v>
      </c>
      <c r="AA44" s="4">
        <f t="shared" si="6"/>
        <v>3.6648029409152548E-6</v>
      </c>
      <c r="AB44">
        <f t="shared" si="7"/>
        <v>41</v>
      </c>
    </row>
    <row r="45" spans="1:28" x14ac:dyDescent="0.3">
      <c r="F45">
        <v>6</v>
      </c>
      <c r="G45">
        <v>6</v>
      </c>
      <c r="H45" s="5">
        <v>8.7311856760837587E-4</v>
      </c>
      <c r="I45" s="5">
        <v>-2.2548375069741527E-2</v>
      </c>
      <c r="J45" s="5">
        <v>2.2565273193977591E-2</v>
      </c>
      <c r="K45" s="2">
        <v>272.21750030074378</v>
      </c>
      <c r="L45" s="16">
        <f t="shared" si="13"/>
        <v>1.1482834125789156E-3</v>
      </c>
      <c r="M45" s="4">
        <f t="shared" si="14"/>
        <v>8.0208899301464614E-3</v>
      </c>
      <c r="V45" s="5">
        <v>1.4616539819874187E-3</v>
      </c>
      <c r="W45">
        <v>-2.2491288399945904E-2</v>
      </c>
      <c r="X45">
        <v>2.2538733022346238E-2</v>
      </c>
      <c r="Y45">
        <v>273.71828428189025</v>
      </c>
      <c r="Z45" s="11">
        <f t="shared" si="5"/>
        <v>7.8675224628037195E-7</v>
      </c>
      <c r="AA45" s="4">
        <f t="shared" si="6"/>
        <v>3.4356842913305168E-6</v>
      </c>
      <c r="AB45">
        <f t="shared" si="7"/>
        <v>42</v>
      </c>
    </row>
    <row r="46" spans="1:28" x14ac:dyDescent="0.3">
      <c r="F46">
        <v>7</v>
      </c>
      <c r="G46">
        <v>7</v>
      </c>
      <c r="H46" s="5">
        <v>1.2162388975917732E-3</v>
      </c>
      <c r="I46" s="5">
        <v>-2.2517720748284134E-2</v>
      </c>
      <c r="J46" s="5">
        <v>2.2550542892660501E-2</v>
      </c>
      <c r="K46" s="2">
        <v>273.09168540087961</v>
      </c>
      <c r="L46" s="16">
        <f t="shared" si="13"/>
        <v>6.5278630533140071E-4</v>
      </c>
      <c r="M46" s="4">
        <f t="shared" si="14"/>
        <v>3.2113479080883478E-3</v>
      </c>
      <c r="V46" s="5">
        <v>1.4617511115477154E-3</v>
      </c>
      <c r="W46">
        <v>-2.2491276155663514E-2</v>
      </c>
      <c r="X46">
        <v>2.2538727102976094E-2</v>
      </c>
      <c r="Y46">
        <v>273.71853269409684</v>
      </c>
      <c r="Z46" s="11">
        <f t="shared" si="5"/>
        <v>2.626310066978794E-7</v>
      </c>
      <c r="AA46" s="4">
        <f t="shared" si="6"/>
        <v>9.0754699577238129E-7</v>
      </c>
      <c r="AB46">
        <f t="shared" si="7"/>
        <v>43</v>
      </c>
    </row>
    <row r="47" spans="1:28" x14ac:dyDescent="0.3">
      <c r="F47">
        <v>8</v>
      </c>
      <c r="G47">
        <v>8</v>
      </c>
      <c r="H47" s="5">
        <v>1.3584067678252694E-3</v>
      </c>
      <c r="I47" s="5">
        <v>-2.2502807538034679E-2</v>
      </c>
      <c r="J47" s="5">
        <v>2.2543771114006277E-2</v>
      </c>
      <c r="K47" s="2">
        <v>273.45453074193313</v>
      </c>
      <c r="L47" s="16">
        <f t="shared" si="13"/>
        <v>3.0029337592699822E-4</v>
      </c>
      <c r="M47" s="4">
        <f t="shared" si="14"/>
        <v>1.3286575917567122E-3</v>
      </c>
      <c r="V47" s="5">
        <v>1.4617238692811326E-3</v>
      </c>
      <c r="W47">
        <v>-2.2491280656781541E-2</v>
      </c>
      <c r="X47">
        <v>2.2538729827835058E-2</v>
      </c>
      <c r="Y47">
        <v>273.71846284514731</v>
      </c>
      <c r="Z47" s="11">
        <f t="shared" si="5"/>
        <v>1.2089675477305972E-7</v>
      </c>
      <c r="AA47" s="4">
        <f t="shared" si="6"/>
        <v>2.5518531330201546E-7</v>
      </c>
      <c r="AB47">
        <f t="shared" si="7"/>
        <v>44</v>
      </c>
    </row>
    <row r="48" spans="1:28" x14ac:dyDescent="0.3">
      <c r="F48">
        <v>9</v>
      </c>
      <c r="H48" s="5">
        <v>1.4148376833663578E-3</v>
      </c>
      <c r="I48" s="5">
        <v>-2.2496579170970931E-2</v>
      </c>
      <c r="J48" s="5">
        <v>2.2541025710158723E-2</v>
      </c>
      <c r="K48" s="2">
        <v>273.59866281347649</v>
      </c>
      <c r="L48" s="16">
        <f t="shared" si="13"/>
        <v>1.217810380379898E-4</v>
      </c>
      <c r="M48" s="4">
        <f t="shared" si="14"/>
        <v>5.2707874743311231E-4</v>
      </c>
      <c r="V48" s="5">
        <v>1.4617693653443127E-3</v>
      </c>
      <c r="W48">
        <v>-2.2491276894838697E-2</v>
      </c>
      <c r="X48">
        <v>2.2538729024453977E-2</v>
      </c>
      <c r="Y48">
        <v>273.71857887757585</v>
      </c>
      <c r="Z48" s="11">
        <f t="shared" si="5"/>
        <v>3.5644470054329602E-8</v>
      </c>
      <c r="AA48" s="4">
        <f t="shared" si="6"/>
        <v>4.2391158904823888E-7</v>
      </c>
      <c r="AB48">
        <f t="shared" si="7"/>
        <v>45</v>
      </c>
    </row>
    <row r="49" spans="6:28" x14ac:dyDescent="0.3">
      <c r="F49">
        <v>10</v>
      </c>
      <c r="H49" s="5">
        <v>1.4379721542855499E-3</v>
      </c>
      <c r="I49" s="5">
        <v>-2.2493933872869465E-2</v>
      </c>
      <c r="J49" s="5">
        <v>2.2539849710979106E-2</v>
      </c>
      <c r="K49" s="2">
        <v>273.6577762251589</v>
      </c>
      <c r="L49" s="16">
        <f t="shared" si="13"/>
        <v>5.2171502518921066E-5</v>
      </c>
      <c r="M49" s="4">
        <f t="shared" si="14"/>
        <v>2.1605884719803529E-4</v>
      </c>
      <c r="V49" s="5">
        <v>1.4617918481967629E-3</v>
      </c>
      <c r="W49">
        <v>-2.2491274405566683E-2</v>
      </c>
      <c r="X49">
        <v>2.2538727998579543E-2</v>
      </c>
      <c r="Y49">
        <v>273.71863632139201</v>
      </c>
      <c r="Z49" s="11">
        <f t="shared" si="5"/>
        <v>4.5516072929399919E-8</v>
      </c>
      <c r="AA49" s="4">
        <f t="shared" si="6"/>
        <v>2.0986451265471984E-7</v>
      </c>
      <c r="AB49">
        <f t="shared" si="7"/>
        <v>46</v>
      </c>
    </row>
    <row r="50" spans="6:28" x14ac:dyDescent="0.3">
      <c r="F50">
        <v>11</v>
      </c>
      <c r="H50" s="5">
        <v>1.4497113141409264E-3</v>
      </c>
      <c r="I50" s="5">
        <v>-2.2492626292510143E-2</v>
      </c>
      <c r="J50" s="5">
        <v>2.2539296804223216E-2</v>
      </c>
      <c r="K50" s="2">
        <v>273.68776889884907</v>
      </c>
      <c r="L50" s="16">
        <f t="shared" si="13"/>
        <v>2.4530188221294555E-5</v>
      </c>
      <c r="M50" s="4">
        <f t="shared" si="14"/>
        <v>1.0959920125016529E-4</v>
      </c>
      <c r="V50" s="5">
        <v>1.4617317836055071E-3</v>
      </c>
      <c r="W50">
        <v>-2.2491279800994152E-2</v>
      </c>
      <c r="X50">
        <v>2.2538729487125271E-2</v>
      </c>
      <c r="Y50">
        <v>273.71848306291218</v>
      </c>
      <c r="Z50" s="11">
        <f t="shared" si="5"/>
        <v>6.6043910186291765E-8</v>
      </c>
      <c r="AA50" s="4">
        <f t="shared" si="6"/>
        <v>5.5991247759613276E-7</v>
      </c>
      <c r="AB50">
        <f t="shared" si="7"/>
        <v>47</v>
      </c>
    </row>
    <row r="51" spans="6:28" x14ac:dyDescent="0.3">
      <c r="F51">
        <v>12</v>
      </c>
      <c r="H51" s="5">
        <v>1.4556534776222051E-3</v>
      </c>
      <c r="I51" s="5">
        <v>-2.2491962397228598E-2</v>
      </c>
      <c r="J51" s="5">
        <v>2.2539017270618942E-2</v>
      </c>
      <c r="K51" s="2">
        <v>273.7029515717586</v>
      </c>
      <c r="L51" s="16">
        <f t="shared" si="13"/>
        <v>1.2402055250536296E-5</v>
      </c>
      <c r="M51" s="4">
        <f t="shared" si="14"/>
        <v>5.5474429751163608E-5</v>
      </c>
      <c r="V51" s="5">
        <v>1.4617759265373156E-3</v>
      </c>
      <c r="W51">
        <v>-2.2491276213798289E-2</v>
      </c>
      <c r="X51">
        <v>2.2538728770380389E-2</v>
      </c>
      <c r="Y51">
        <v>273.71859563397464</v>
      </c>
      <c r="Z51" s="11">
        <f t="shared" si="5"/>
        <v>3.1800589407883137E-8</v>
      </c>
      <c r="AA51" s="4">
        <f t="shared" si="6"/>
        <v>4.1126584218770711E-7</v>
      </c>
      <c r="AB51">
        <f t="shared" si="7"/>
        <v>48</v>
      </c>
    </row>
    <row r="52" spans="6:28" x14ac:dyDescent="0.3">
      <c r="F52">
        <v>13</v>
      </c>
      <c r="H52" s="5">
        <v>1.4586639790681861E-3</v>
      </c>
      <c r="I52" s="5">
        <v>-2.2491625110729333E-2</v>
      </c>
      <c r="J52" s="5">
        <v>2.253887532077458E-2</v>
      </c>
      <c r="K52" s="2">
        <v>273.7106439257384</v>
      </c>
      <c r="L52" s="16">
        <f t="shared" si="13"/>
        <v>6.2979606722502586E-6</v>
      </c>
      <c r="M52" s="4">
        <f t="shared" si="14"/>
        <v>2.810475347678147E-5</v>
      </c>
      <c r="V52" s="5">
        <v>1.4617412496596806E-3</v>
      </c>
      <c r="W52">
        <v>-2.2491279071337855E-2</v>
      </c>
      <c r="X52">
        <v>2.2538729372920667E-2</v>
      </c>
      <c r="Y52">
        <v>273.71850719623575</v>
      </c>
      <c r="Z52" s="11">
        <f t="shared" si="5"/>
        <v>2.6733552021812289E-8</v>
      </c>
      <c r="AA52" s="4">
        <f t="shared" si="6"/>
        <v>3.2309729885478972E-7</v>
      </c>
      <c r="AB52">
        <f t="shared" si="7"/>
        <v>49</v>
      </c>
    </row>
    <row r="53" spans="6:28" x14ac:dyDescent="0.3">
      <c r="F53">
        <v>14</v>
      </c>
      <c r="H53" s="5">
        <v>1.460207653065197E-3</v>
      </c>
      <c r="I53" s="5">
        <v>-2.2491452223290846E-2</v>
      </c>
      <c r="J53" s="5">
        <v>2.2538802752201478E-2</v>
      </c>
      <c r="K53" s="2">
        <v>273.71458830842425</v>
      </c>
      <c r="L53" s="16">
        <f t="shared" si="13"/>
        <v>3.2197069316574472E-6</v>
      </c>
      <c r="M53" s="4">
        <f t="shared" si="14"/>
        <v>1.4410775661793023E-5</v>
      </c>
      <c r="V53" s="5">
        <v>1.4617293014116573E-3</v>
      </c>
      <c r="W53">
        <v>-2.2491280483426187E-2</v>
      </c>
      <c r="X53">
        <v>2.253873000714E-2</v>
      </c>
      <c r="Y53">
        <v>273.71847665369324</v>
      </c>
      <c r="Z53" s="11">
        <f t="shared" si="5"/>
        <v>2.813908995521576E-8</v>
      </c>
      <c r="AA53" s="4">
        <f t="shared" si="6"/>
        <v>1.115837683643062E-7</v>
      </c>
      <c r="AB53">
        <f t="shared" si="7"/>
        <v>50</v>
      </c>
    </row>
    <row r="54" spans="6:28" x14ac:dyDescent="0.3">
      <c r="F54">
        <v>15</v>
      </c>
      <c r="G54">
        <v>9</v>
      </c>
      <c r="H54" s="5">
        <v>1.4587886591517828E-3</v>
      </c>
      <c r="I54" s="5">
        <v>-2.249156537441846E-2</v>
      </c>
      <c r="J54" s="5">
        <v>2.2538823779066405E-2</v>
      </c>
      <c r="K54" s="2">
        <v>273.71097003734354</v>
      </c>
      <c r="L54" s="16">
        <f t="shared" si="13"/>
        <v>9.3291844990527578E-7</v>
      </c>
      <c r="M54" s="4">
        <f t="shared" si="14"/>
        <v>1.3219138603726915E-5</v>
      </c>
      <c r="V54" s="5">
        <v>1.4617178697567221E-3</v>
      </c>
      <c r="W54">
        <v>-2.2491281668662107E-2</v>
      </c>
      <c r="X54">
        <v>2.2538730448493815E-2</v>
      </c>
      <c r="Y54">
        <v>273.71844745902069</v>
      </c>
      <c r="Z54" s="11">
        <f t="shared" si="5"/>
        <v>1.9582017907246768E-8</v>
      </c>
      <c r="AA54" s="4">
        <f t="shared" si="6"/>
        <v>1.0665948790380588E-7</v>
      </c>
      <c r="AB54">
        <f t="shared" si="7"/>
        <v>51</v>
      </c>
    </row>
    <row r="55" spans="6:28" x14ac:dyDescent="0.3">
      <c r="F55">
        <v>16</v>
      </c>
      <c r="G55">
        <v>10</v>
      </c>
      <c r="H55" s="5">
        <v>1.460308940779695E-3</v>
      </c>
      <c r="I55" s="5">
        <v>-2.2491439891115437E-2</v>
      </c>
      <c r="J55" s="5">
        <v>2.2538797008229607E-2</v>
      </c>
      <c r="K55" s="2">
        <v>273.71484728158373</v>
      </c>
      <c r="L55" s="16">
        <f t="shared" si="13"/>
        <v>1.1877654779051567E-6</v>
      </c>
      <c r="M55" s="4">
        <f t="shared" si="14"/>
        <v>1.416546892387046E-5</v>
      </c>
      <c r="S55" s="6"/>
      <c r="T55" s="6"/>
      <c r="U55" s="6"/>
      <c r="V55" s="6"/>
    </row>
    <row r="56" spans="6:28" x14ac:dyDescent="0.3">
      <c r="F56">
        <v>17</v>
      </c>
      <c r="G56">
        <v>11</v>
      </c>
      <c r="H56" s="5">
        <v>1.4609772306119881E-3</v>
      </c>
      <c r="I56" s="5">
        <v>-2.2491364324269205E-2</v>
      </c>
      <c r="J56" s="5">
        <v>2.2538764909270786E-2</v>
      </c>
      <c r="K56" s="2">
        <v>273.71655501742202</v>
      </c>
      <c r="L56" s="16">
        <f t="shared" si="13"/>
        <v>1.424164688518575E-6</v>
      </c>
      <c r="M56" s="4">
        <f t="shared" si="14"/>
        <v>6.2391056066389978E-6</v>
      </c>
    </row>
    <row r="57" spans="6:28" x14ac:dyDescent="0.3">
      <c r="H57" s="29" t="s">
        <v>55</v>
      </c>
      <c r="I57" s="29"/>
      <c r="J57" s="29"/>
      <c r="K57" s="29"/>
      <c r="L57" s="29"/>
    </row>
    <row r="58" spans="6:28" x14ac:dyDescent="0.3">
      <c r="H58" s="29" t="s">
        <v>56</v>
      </c>
      <c r="I58" s="29"/>
      <c r="J58" s="29"/>
      <c r="K58" s="29"/>
      <c r="L58" s="29"/>
    </row>
  </sheetData>
  <mergeCells count="27">
    <mergeCell ref="V1:Z1"/>
    <mergeCell ref="V2:Z2"/>
    <mergeCell ref="A14:E14"/>
    <mergeCell ref="H14:L14"/>
    <mergeCell ref="O14:S14"/>
    <mergeCell ref="A15:E15"/>
    <mergeCell ref="H15:L15"/>
    <mergeCell ref="O15:S15"/>
    <mergeCell ref="A1:E1"/>
    <mergeCell ref="A2:E2"/>
    <mergeCell ref="H1:L1"/>
    <mergeCell ref="H2:L2"/>
    <mergeCell ref="O1:S1"/>
    <mergeCell ref="O2:S2"/>
    <mergeCell ref="A34:E34"/>
    <mergeCell ref="H18:L18"/>
    <mergeCell ref="H19:L19"/>
    <mergeCell ref="H33:L33"/>
    <mergeCell ref="H34:L34"/>
    <mergeCell ref="A33:E33"/>
    <mergeCell ref="H37:L37"/>
    <mergeCell ref="H38:L38"/>
    <mergeCell ref="H57:L57"/>
    <mergeCell ref="H58:L58"/>
    <mergeCell ref="Q18:R18"/>
    <mergeCell ref="Q19:R19"/>
    <mergeCell ref="Q20:R20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0A10A0-929B-4106-A63D-2387C850057F}">
  <dimension ref="C2:I53"/>
  <sheetViews>
    <sheetView topLeftCell="A27" zoomScale="85" zoomScaleNormal="85" workbookViewId="0">
      <selection activeCell="H61" sqref="H61"/>
    </sheetView>
  </sheetViews>
  <sheetFormatPr defaultRowHeight="14.4" x14ac:dyDescent="0.3"/>
  <sheetData>
    <row r="2" spans="3:9" x14ac:dyDescent="0.3">
      <c r="D2" t="s">
        <v>0</v>
      </c>
      <c r="E2" t="s">
        <v>1</v>
      </c>
      <c r="F2" t="s">
        <v>2</v>
      </c>
      <c r="G2" t="s">
        <v>3</v>
      </c>
      <c r="H2" t="s">
        <v>8</v>
      </c>
      <c r="I2" t="s">
        <v>9</v>
      </c>
    </row>
    <row r="3" spans="3:9" x14ac:dyDescent="0.3">
      <c r="C3">
        <f>1</f>
        <v>1</v>
      </c>
      <c r="D3" s="24">
        <v>0</v>
      </c>
      <c r="E3" s="24">
        <v>-1.9600000000000003E-2</v>
      </c>
      <c r="F3" s="5">
        <v>1.9600000000000003E-2</v>
      </c>
      <c r="G3" s="2">
        <v>270</v>
      </c>
      <c r="H3" s="25"/>
      <c r="I3" s="26"/>
    </row>
    <row r="4" spans="3:9" x14ac:dyDescent="0.3">
      <c r="C4">
        <f>1+C3</f>
        <v>2</v>
      </c>
      <c r="D4" s="24">
        <v>2.0704307519717711E-3</v>
      </c>
      <c r="E4" s="24">
        <v>-2.2344086317465619E-2</v>
      </c>
      <c r="F4" s="5">
        <v>2.2439805633317399E-2</v>
      </c>
      <c r="G4" s="2">
        <v>275.29398097136732</v>
      </c>
      <c r="H4" s="11">
        <f>ABS(F4-F3)/ABS(F3)</f>
        <v>0.14488804251619364</v>
      </c>
      <c r="I4" s="4">
        <f>ABS(G4-G3)/ABS(G3)</f>
        <v>1.9607336930990069E-2</v>
      </c>
    </row>
    <row r="5" spans="3:9" x14ac:dyDescent="0.3">
      <c r="C5">
        <f t="shared" ref="C5:C53" si="0">1+C4</f>
        <v>3</v>
      </c>
      <c r="D5" s="24">
        <v>1.7519788624486593E-3</v>
      </c>
      <c r="E5" s="24">
        <v>-2.2453624734554648E-2</v>
      </c>
      <c r="F5" s="5">
        <v>2.2521871450984499E-2</v>
      </c>
      <c r="G5" s="2">
        <v>274.4615524418752</v>
      </c>
      <c r="H5" s="11">
        <f t="shared" ref="H5:I53" si="1">ABS(F5-F4)/ABS(F4)</f>
        <v>3.6571536762891148E-3</v>
      </c>
      <c r="I5" s="4">
        <f t="shared" si="1"/>
        <v>3.0237803476665863E-3</v>
      </c>
    </row>
    <row r="6" spans="3:9" x14ac:dyDescent="0.3">
      <c r="C6">
        <f t="shared" si="0"/>
        <v>4</v>
      </c>
      <c r="D6" s="24">
        <v>1.5859716639802584E-3</v>
      </c>
      <c r="E6" s="24">
        <v>-2.2476376261979202E-2</v>
      </c>
      <c r="F6" s="5">
        <v>2.2532261226716914E-2</v>
      </c>
      <c r="G6" s="2">
        <v>274.03619867107898</v>
      </c>
      <c r="H6" s="11">
        <f t="shared" si="1"/>
        <v>4.6131937814435808E-4</v>
      </c>
      <c r="I6" s="4">
        <f t="shared" si="1"/>
        <v>1.5497754312466091E-3</v>
      </c>
    </row>
    <row r="7" spans="3:9" x14ac:dyDescent="0.3">
      <c r="C7">
        <f t="shared" si="0"/>
        <v>5</v>
      </c>
      <c r="D7" s="24">
        <v>1.5136806124269827E-3</v>
      </c>
      <c r="E7" s="24">
        <v>-2.2485146757003235E-2</v>
      </c>
      <c r="F7" s="5">
        <v>2.2536038997135466E-2</v>
      </c>
      <c r="G7" s="2">
        <v>273.85129143996642</v>
      </c>
      <c r="H7" s="11">
        <f t="shared" si="1"/>
        <v>1.6766051043614062E-4</v>
      </c>
      <c r="I7" s="4">
        <f t="shared" si="1"/>
        <v>6.7475476600995345E-4</v>
      </c>
    </row>
    <row r="8" spans="3:9" x14ac:dyDescent="0.3">
      <c r="C8">
        <f t="shared" si="0"/>
        <v>6</v>
      </c>
      <c r="D8" s="24">
        <v>1.480837100846384E-3</v>
      </c>
      <c r="E8" s="24">
        <v>-2.2488984172944197E-2</v>
      </c>
      <c r="F8" s="5">
        <v>2.2537685942664514E-2</v>
      </c>
      <c r="G8" s="2">
        <v>273.76732924532388</v>
      </c>
      <c r="H8" s="11">
        <f t="shared" si="1"/>
        <v>7.3080523567506283E-5</v>
      </c>
      <c r="I8" s="4">
        <f t="shared" si="1"/>
        <v>3.0659776771928916E-4</v>
      </c>
    </row>
    <row r="9" spans="3:9" x14ac:dyDescent="0.3">
      <c r="C9">
        <f t="shared" si="0"/>
        <v>7</v>
      </c>
      <c r="D9" s="24">
        <v>1.4695141852200362E-3</v>
      </c>
      <c r="E9" s="24">
        <v>-2.2490365069258136E-2</v>
      </c>
      <c r="F9" s="5">
        <v>2.253832276122315E-2</v>
      </c>
      <c r="G9" s="2">
        <v>273.7383762501313</v>
      </c>
      <c r="H9" s="11">
        <f t="shared" si="1"/>
        <v>2.8255720674070032E-5</v>
      </c>
      <c r="I9" s="4">
        <f t="shared" si="1"/>
        <v>1.0575767120348386E-4</v>
      </c>
    </row>
    <row r="10" spans="3:9" x14ac:dyDescent="0.3">
      <c r="C10">
        <f t="shared" si="0"/>
        <v>8</v>
      </c>
      <c r="D10" s="24">
        <v>1.4622253416310717E-3</v>
      </c>
      <c r="E10" s="24">
        <v>-2.2491160675872049E-2</v>
      </c>
      <c r="F10" s="5">
        <v>2.2538642627665077E-2</v>
      </c>
      <c r="G10" s="2">
        <v>273.71975474161002</v>
      </c>
      <c r="H10" s="11">
        <f t="shared" si="1"/>
        <v>1.419211381947073E-5</v>
      </c>
      <c r="I10" s="4">
        <f t="shared" si="1"/>
        <v>6.802666391307289E-5</v>
      </c>
    </row>
    <row r="11" spans="3:9" x14ac:dyDescent="0.3">
      <c r="C11">
        <f t="shared" si="0"/>
        <v>9</v>
      </c>
      <c r="D11" s="24">
        <v>1.4619748383303589E-3</v>
      </c>
      <c r="E11" s="24">
        <v>-2.2491250556236391E-2</v>
      </c>
      <c r="F11" s="5">
        <v>2.2538716068385856E-2</v>
      </c>
      <c r="G11" s="2">
        <v>273.71910445420826</v>
      </c>
      <c r="H11" s="11">
        <f t="shared" si="1"/>
        <v>3.25843583361629E-6</v>
      </c>
      <c r="I11" s="4">
        <f t="shared" si="1"/>
        <v>2.3757415768842859E-6</v>
      </c>
    </row>
    <row r="12" spans="3:9" x14ac:dyDescent="0.3">
      <c r="C12">
        <f t="shared" si="0"/>
        <v>10</v>
      </c>
      <c r="D12" s="24">
        <v>1.4619013333092385E-3</v>
      </c>
      <c r="E12" s="24">
        <v>-2.249126208098751E-2</v>
      </c>
      <c r="F12" s="5">
        <v>2.2538722801081653E-2</v>
      </c>
      <c r="G12" s="2">
        <v>273.71891608994753</v>
      </c>
      <c r="H12" s="11">
        <f t="shared" si="1"/>
        <v>2.9871691787053483E-7</v>
      </c>
      <c r="I12" s="4">
        <f t="shared" si="1"/>
        <v>6.8816629044712608E-7</v>
      </c>
    </row>
    <row r="13" spans="3:9" x14ac:dyDescent="0.3">
      <c r="C13">
        <f t="shared" si="0"/>
        <v>11</v>
      </c>
      <c r="D13" s="24">
        <v>1.4618590779500937E-3</v>
      </c>
      <c r="E13" s="24">
        <v>-2.2491266852041874E-2</v>
      </c>
      <c r="F13" s="5">
        <v>2.2538724821372275E-2</v>
      </c>
      <c r="G13" s="2">
        <v>273.71880811195223</v>
      </c>
      <c r="H13" s="11">
        <f t="shared" si="1"/>
        <v>8.9636428830763986E-8</v>
      </c>
      <c r="I13" s="4">
        <f t="shared" si="1"/>
        <v>3.9448495866227141E-7</v>
      </c>
    </row>
    <row r="14" spans="3:9" x14ac:dyDescent="0.3">
      <c r="C14">
        <f t="shared" si="0"/>
        <v>12</v>
      </c>
      <c r="D14" s="24">
        <v>1.4618393987222234E-3</v>
      </c>
      <c r="E14" s="24">
        <v>-2.2491269105233459E-2</v>
      </c>
      <c r="F14" s="5">
        <v>2.2538725793435743E-2</v>
      </c>
      <c r="G14" s="2">
        <v>273.7187578191427</v>
      </c>
      <c r="H14" s="11">
        <f t="shared" si="1"/>
        <v>4.3128592039580967E-8</v>
      </c>
      <c r="I14" s="4">
        <f t="shared" si="1"/>
        <v>1.83738961454114E-7</v>
      </c>
    </row>
    <row r="15" spans="3:9" x14ac:dyDescent="0.3">
      <c r="C15">
        <f t="shared" si="0"/>
        <v>13</v>
      </c>
      <c r="D15" s="24">
        <v>1.4618274340949704E-3</v>
      </c>
      <c r="E15" s="24">
        <v>-2.2491270410630419E-2</v>
      </c>
      <c r="F15" s="5">
        <v>2.2538726320073459E-2</v>
      </c>
      <c r="G15" s="2">
        <v>273.71872725262921</v>
      </c>
      <c r="H15" s="11">
        <f t="shared" si="1"/>
        <v>2.3365904572496481E-8</v>
      </c>
      <c r="I15" s="4">
        <f t="shared" si="1"/>
        <v>1.1167124142666705E-7</v>
      </c>
    </row>
    <row r="16" spans="3:9" x14ac:dyDescent="0.3">
      <c r="C16">
        <f t="shared" si="0"/>
        <v>14</v>
      </c>
      <c r="D16" s="24">
        <v>1.4617578956757909E-3</v>
      </c>
      <c r="E16" s="24">
        <v>-2.2491277019461308E-2</v>
      </c>
      <c r="F16" s="5">
        <v>2.2538728404941543E-2</v>
      </c>
      <c r="G16" s="2">
        <v>273.71854976133136</v>
      </c>
      <c r="H16" s="11">
        <f t="shared" si="1"/>
        <v>9.2501592775120213E-8</v>
      </c>
      <c r="I16" s="4">
        <f t="shared" si="1"/>
        <v>6.4844411498301905E-7</v>
      </c>
    </row>
    <row r="17" spans="3:9" x14ac:dyDescent="0.3">
      <c r="C17">
        <f t="shared" si="0"/>
        <v>15</v>
      </c>
      <c r="D17" s="24">
        <v>1.4581391778452422E-3</v>
      </c>
      <c r="E17" s="24">
        <v>-2.2491614069042924E-2</v>
      </c>
      <c r="F17" s="5">
        <v>2.2538830344379826E-2</v>
      </c>
      <c r="G17" s="2">
        <v>273.70931444610153</v>
      </c>
      <c r="H17" s="11">
        <f t="shared" si="1"/>
        <v>4.5228566781362284E-6</v>
      </c>
      <c r="I17" s="4">
        <f t="shared" si="1"/>
        <v>3.3740187641220682E-5</v>
      </c>
    </row>
    <row r="18" spans="3:9" x14ac:dyDescent="0.3">
      <c r="C18">
        <f t="shared" si="0"/>
        <v>16</v>
      </c>
      <c r="D18" s="24">
        <v>1.4599949150266075E-3</v>
      </c>
      <c r="E18" s="24">
        <v>-2.2491474554233212E-2</v>
      </c>
      <c r="F18" s="5">
        <v>2.2538811254714027E-2</v>
      </c>
      <c r="G18" s="2">
        <v>273.71404496669277</v>
      </c>
      <c r="H18" s="11">
        <f t="shared" si="1"/>
        <v>8.4696789974546684E-7</v>
      </c>
      <c r="I18" s="4">
        <f t="shared" si="1"/>
        <v>1.7283009169092586E-5</v>
      </c>
    </row>
    <row r="19" spans="3:9" x14ac:dyDescent="0.3">
      <c r="C19" s="22">
        <f t="shared" si="0"/>
        <v>17</v>
      </c>
      <c r="D19" s="24">
        <v>1.4586933563728371E-3</v>
      </c>
      <c r="E19" s="24">
        <v>-2.2491576165555697E-2</v>
      </c>
      <c r="F19" s="5">
        <v>2.2538828379463725E-2</v>
      </c>
      <c r="G19" s="2">
        <v>273.7107265013758</v>
      </c>
      <c r="H19" s="11">
        <f t="shared" si="1"/>
        <v>7.5978939193443401E-7</v>
      </c>
      <c r="I19" s="4">
        <f t="shared" si="1"/>
        <v>1.212384010973704E-5</v>
      </c>
    </row>
    <row r="20" spans="3:9" x14ac:dyDescent="0.3">
      <c r="C20">
        <f t="shared" si="0"/>
        <v>18</v>
      </c>
      <c r="D20" s="24">
        <v>1.4602583864909595E-3</v>
      </c>
      <c r="E20" s="24">
        <v>-2.2491445528161038E-2</v>
      </c>
      <c r="F20" s="5">
        <v>2.2538799358030416E-2</v>
      </c>
      <c r="G20" s="2">
        <v>273.71471810933349</v>
      </c>
      <c r="H20" s="11">
        <f t="shared" si="1"/>
        <v>1.2876194281262781E-6</v>
      </c>
      <c r="I20" s="4">
        <f t="shared" si="1"/>
        <v>1.4583308475734415E-5</v>
      </c>
    </row>
    <row r="21" spans="3:9" x14ac:dyDescent="0.3">
      <c r="C21">
        <f t="shared" si="0"/>
        <v>19</v>
      </c>
      <c r="D21" s="24">
        <v>1.4610087837151349E-3</v>
      </c>
      <c r="E21" s="24">
        <v>-2.249136204260585E-2</v>
      </c>
      <c r="F21" s="5">
        <v>2.253876467772056E-2</v>
      </c>
      <c r="G21" s="2">
        <v>273.7166354358298</v>
      </c>
      <c r="H21" s="11">
        <f t="shared" si="1"/>
        <v>1.5386937567352879E-6</v>
      </c>
      <c r="I21" s="4">
        <f t="shared" si="1"/>
        <v>7.0048352151294467E-6</v>
      </c>
    </row>
    <row r="22" spans="3:9" x14ac:dyDescent="0.3">
      <c r="C22">
        <f t="shared" si="0"/>
        <v>20</v>
      </c>
      <c r="D22" s="24">
        <v>1.4614047854222543E-3</v>
      </c>
      <c r="E22" s="24">
        <v>-2.2491317877160022E-2</v>
      </c>
      <c r="F22" s="5">
        <v>2.2538746278316216E-2</v>
      </c>
      <c r="G22" s="2">
        <v>273.71764727290832</v>
      </c>
      <c r="H22" s="11">
        <f t="shared" si="1"/>
        <v>8.1634484440284904E-7</v>
      </c>
      <c r="I22" s="4">
        <f t="shared" si="1"/>
        <v>3.6966590536634154E-6</v>
      </c>
    </row>
    <row r="23" spans="3:9" x14ac:dyDescent="0.3">
      <c r="C23">
        <f t="shared" si="0"/>
        <v>21</v>
      </c>
      <c r="D23" s="24">
        <v>1.4577514268609443E-3</v>
      </c>
      <c r="E23" s="24">
        <v>-2.2491653744517157E-2</v>
      </c>
      <c r="F23" s="5">
        <v>2.2538844854733966E-2</v>
      </c>
      <c r="G23" s="2">
        <v>273.70832428799645</v>
      </c>
      <c r="H23" s="11">
        <f t="shared" si="1"/>
        <v>4.3736424614545845E-6</v>
      </c>
      <c r="I23" s="4">
        <f t="shared" si="1"/>
        <v>3.4060591287270003E-5</v>
      </c>
    </row>
    <row r="24" spans="3:9" x14ac:dyDescent="0.3">
      <c r="C24">
        <f t="shared" si="0"/>
        <v>22</v>
      </c>
      <c r="D24" s="24">
        <v>1.4597983459138837E-3</v>
      </c>
      <c r="E24" s="24">
        <v>-2.2491496480938997E-2</v>
      </c>
      <c r="F24" s="5">
        <v>2.2538820403091735E-2</v>
      </c>
      <c r="G24" s="2">
        <v>273.71354270854107</v>
      </c>
      <c r="H24" s="11">
        <f t="shared" si="1"/>
        <v>1.0848666996644444E-6</v>
      </c>
      <c r="I24" s="4">
        <f t="shared" si="1"/>
        <v>1.9065626002414058E-5</v>
      </c>
    </row>
    <row r="25" spans="3:9" x14ac:dyDescent="0.3">
      <c r="C25">
        <f t="shared" si="0"/>
        <v>23</v>
      </c>
      <c r="D25" s="24">
        <v>1.4570709433034193E-3</v>
      </c>
      <c r="E25" s="24">
        <v>-2.2491732498910073E-2</v>
      </c>
      <c r="F25" s="5">
        <v>2.2538879442783901E-2</v>
      </c>
      <c r="G25" s="2">
        <v>273.70658511345675</v>
      </c>
      <c r="H25" s="11">
        <f t="shared" si="1"/>
        <v>2.619466818161069E-6</v>
      </c>
      <c r="I25" s="4">
        <f t="shared" si="1"/>
        <v>2.5419257722752124E-5</v>
      </c>
    </row>
    <row r="26" spans="3:9" x14ac:dyDescent="0.3">
      <c r="C26">
        <f t="shared" si="0"/>
        <v>24</v>
      </c>
      <c r="D26" s="24">
        <v>1.4594486147255093E-3</v>
      </c>
      <c r="E26" s="24">
        <v>-2.2491535736651309E-2</v>
      </c>
      <c r="F26" s="5">
        <v>2.2538836927669698E-2</v>
      </c>
      <c r="G26" s="2">
        <v>273.71264906333886</v>
      </c>
      <c r="H26" s="11">
        <f t="shared" si="1"/>
        <v>1.886301149593518E-6</v>
      </c>
      <c r="I26" s="4">
        <f t="shared" si="1"/>
        <v>2.2154928715328692E-5</v>
      </c>
    </row>
    <row r="27" spans="3:9" x14ac:dyDescent="0.3">
      <c r="C27">
        <f t="shared" si="0"/>
        <v>25</v>
      </c>
      <c r="D27" s="24">
        <v>1.460608232125549E-3</v>
      </c>
      <c r="E27" s="24">
        <v>-2.249140723855287E-2</v>
      </c>
      <c r="F27" s="5">
        <v>2.2538783817637128E-2</v>
      </c>
      <c r="G27" s="2">
        <v>273.71561188870862</v>
      </c>
      <c r="H27" s="11">
        <f t="shared" si="1"/>
        <v>2.3563785806764289E-6</v>
      </c>
      <c r="I27" s="4">
        <f t="shared" si="1"/>
        <v>1.0824583298955105E-5</v>
      </c>
    </row>
    <row r="28" spans="3:9" x14ac:dyDescent="0.3">
      <c r="C28">
        <f t="shared" si="0"/>
        <v>26</v>
      </c>
      <c r="D28" s="24">
        <v>1.4610766535150387E-3</v>
      </c>
      <c r="E28" s="24">
        <v>-2.2491352397108946E-2</v>
      </c>
      <c r="F28" s="5">
        <v>2.2538759452072447E-2</v>
      </c>
      <c r="G28" s="2">
        <v>273.71680919420805</v>
      </c>
      <c r="H28" s="11">
        <f t="shared" si="1"/>
        <v>1.081050551689521E-6</v>
      </c>
      <c r="I28" s="4">
        <f t="shared" si="1"/>
        <v>4.3742682091449019E-6</v>
      </c>
    </row>
    <row r="29" spans="3:9" x14ac:dyDescent="0.3">
      <c r="C29">
        <f t="shared" si="0"/>
        <v>27</v>
      </c>
      <c r="D29" s="24">
        <v>1.4612597917165501E-3</v>
      </c>
      <c r="E29" s="24">
        <v>-2.2491330178936488E-2</v>
      </c>
      <c r="F29" s="5">
        <v>2.2538749153332063E-2</v>
      </c>
      <c r="G29" s="2">
        <v>273.71727743218003</v>
      </c>
      <c r="H29" s="11">
        <f t="shared" si="1"/>
        <v>4.5693465990001366E-7</v>
      </c>
      <c r="I29" s="4">
        <f t="shared" si="1"/>
        <v>1.7106657546934206E-6</v>
      </c>
    </row>
    <row r="30" spans="3:9" x14ac:dyDescent="0.3">
      <c r="C30">
        <f t="shared" si="0"/>
        <v>28</v>
      </c>
      <c r="D30" s="24">
        <v>1.4616545568907253E-3</v>
      </c>
      <c r="E30" s="24">
        <v>-2.2491288793542973E-2</v>
      </c>
      <c r="F30" s="5">
        <v>2.2538733452397697E-2</v>
      </c>
      <c r="G30" s="2">
        <v>273.71828567538984</v>
      </c>
      <c r="H30" s="11">
        <f t="shared" si="1"/>
        <v>6.9661959757988656E-7</v>
      </c>
      <c r="I30" s="4">
        <f t="shared" si="1"/>
        <v>3.6835205262481295E-6</v>
      </c>
    </row>
    <row r="31" spans="3:9" x14ac:dyDescent="0.3">
      <c r="C31">
        <f t="shared" si="0"/>
        <v>29</v>
      </c>
      <c r="D31" s="24">
        <v>1.4617364140276825E-3</v>
      </c>
      <c r="E31" s="24">
        <v>-2.2491280659617471E-2</v>
      </c>
      <c r="F31" s="5">
        <v>2.2538730644243863E-2</v>
      </c>
      <c r="G31" s="2">
        <v>273.71849466758442</v>
      </c>
      <c r="H31" s="11">
        <f t="shared" si="1"/>
        <v>1.2459235299964212E-7</v>
      </c>
      <c r="I31" s="4">
        <f t="shared" si="1"/>
        <v>7.635302627700538E-7</v>
      </c>
    </row>
    <row r="32" spans="3:9" x14ac:dyDescent="0.3">
      <c r="C32">
        <f t="shared" si="0"/>
        <v>30</v>
      </c>
      <c r="D32" s="24">
        <v>1.4617758576908155E-3</v>
      </c>
      <c r="E32" s="24">
        <v>-2.2491276220520412E-2</v>
      </c>
      <c r="F32" s="5">
        <v>2.2538728772623237E-2</v>
      </c>
      <c r="G32" s="2">
        <v>273.71859545821991</v>
      </c>
      <c r="H32" s="11">
        <f t="shared" si="1"/>
        <v>8.3040196690086733E-8</v>
      </c>
      <c r="I32" s="4">
        <f t="shared" si="1"/>
        <v>3.6822734834977577E-7</v>
      </c>
    </row>
    <row r="33" spans="3:9" x14ac:dyDescent="0.3">
      <c r="C33">
        <f t="shared" si="0"/>
        <v>31</v>
      </c>
      <c r="D33" s="24">
        <v>1.4617960927314107E-3</v>
      </c>
      <c r="E33" s="24">
        <v>-2.2491273950809406E-2</v>
      </c>
      <c r="F33" s="5">
        <v>2.2538727820067453E-2</v>
      </c>
      <c r="G33" s="2">
        <v>273.71864716369805</v>
      </c>
      <c r="H33" s="11">
        <f t="shared" si="1"/>
        <v>4.2263066114336041E-8</v>
      </c>
      <c r="I33" s="4">
        <f t="shared" si="1"/>
        <v>1.8890012955106785E-7</v>
      </c>
    </row>
    <row r="34" spans="3:9" x14ac:dyDescent="0.3">
      <c r="C34">
        <f t="shared" si="0"/>
        <v>32</v>
      </c>
      <c r="D34" s="24">
        <v>1.4581619235909578E-3</v>
      </c>
      <c r="E34" s="24">
        <v>-2.2491611635358334E-2</v>
      </c>
      <c r="F34" s="5">
        <v>2.2538829387330588E-2</v>
      </c>
      <c r="G34" s="2">
        <v>273.70937254699385</v>
      </c>
      <c r="H34" s="11">
        <f t="shared" si="1"/>
        <v>4.5063441000524862E-6</v>
      </c>
      <c r="I34" s="4">
        <f t="shared" si="1"/>
        <v>3.3883759109246959E-5</v>
      </c>
    </row>
    <row r="35" spans="3:9" x14ac:dyDescent="0.3">
      <c r="C35">
        <f t="shared" si="0"/>
        <v>33</v>
      </c>
      <c r="D35" s="24">
        <v>1.4603207688630244E-3</v>
      </c>
      <c r="E35" s="24">
        <v>-2.2491440010829478E-2</v>
      </c>
      <c r="F35" s="5">
        <v>2.253879789404736E-2</v>
      </c>
      <c r="G35" s="2">
        <v>273.71487726680789</v>
      </c>
      <c r="H35" s="11">
        <f t="shared" si="1"/>
        <v>1.3972901026305616E-6</v>
      </c>
      <c r="I35" s="4">
        <f t="shared" si="1"/>
        <v>2.0111550301757817E-5</v>
      </c>
    </row>
    <row r="36" spans="3:9" x14ac:dyDescent="0.3">
      <c r="C36" s="22">
        <f t="shared" si="0"/>
        <v>34</v>
      </c>
      <c r="D36" s="24">
        <v>1.4610472883995515E-3</v>
      </c>
      <c r="E36" s="24">
        <v>-2.2491357921402021E-2</v>
      </c>
      <c r="F36" s="5">
        <v>2.2538763061169819E-2</v>
      </c>
      <c r="G36" s="2">
        <v>273.71673379181658</v>
      </c>
      <c r="H36" s="11">
        <f t="shared" si="1"/>
        <v>1.5454629703162211E-6</v>
      </c>
      <c r="I36" s="4">
        <f t="shared" si="1"/>
        <v>6.7826967508278575E-6</v>
      </c>
    </row>
    <row r="37" spans="3:9" x14ac:dyDescent="0.3">
      <c r="C37">
        <f t="shared" si="0"/>
        <v>35</v>
      </c>
      <c r="D37" s="24">
        <v>1.4614223604070369E-3</v>
      </c>
      <c r="E37" s="24">
        <v>-2.2491315869405677E-2</v>
      </c>
      <c r="F37" s="5">
        <v>2.2538745414349869E-2</v>
      </c>
      <c r="G37" s="2">
        <v>273.71769218722602</v>
      </c>
      <c r="H37" s="11">
        <f t="shared" si="1"/>
        <v>7.8295423319655395E-7</v>
      </c>
      <c r="I37" s="4">
        <f t="shared" si="1"/>
        <v>3.5014132901714299E-6</v>
      </c>
    </row>
    <row r="38" spans="3:9" x14ac:dyDescent="0.3">
      <c r="C38">
        <f t="shared" si="0"/>
        <v>36</v>
      </c>
      <c r="D38" s="24">
        <v>1.4616139578883826E-3</v>
      </c>
      <c r="E38" s="24">
        <v>-2.2491294366565072E-2</v>
      </c>
      <c r="F38" s="5">
        <v>2.2538736380848325E-2</v>
      </c>
      <c r="G38" s="2">
        <v>273.71818176706154</v>
      </c>
      <c r="H38" s="11">
        <f t="shared" si="1"/>
        <v>4.0079877464114538E-7</v>
      </c>
      <c r="I38" s="4">
        <f t="shared" si="1"/>
        <v>1.7886305835925775E-6</v>
      </c>
    </row>
    <row r="39" spans="3:9" x14ac:dyDescent="0.3">
      <c r="C39">
        <f t="shared" si="0"/>
        <v>37</v>
      </c>
      <c r="D39" s="24">
        <v>1.4616923601375243E-3</v>
      </c>
      <c r="E39" s="24">
        <v>-2.2491282875339785E-2</v>
      </c>
      <c r="F39" s="5">
        <v>2.2538729998254937E-2</v>
      </c>
      <c r="G39" s="2">
        <v>273.71838254851451</v>
      </c>
      <c r="H39" s="11">
        <f t="shared" si="1"/>
        <v>2.8318328410201032E-7</v>
      </c>
      <c r="I39" s="4">
        <f t="shared" si="1"/>
        <v>7.3353348936688531E-7</v>
      </c>
    </row>
    <row r="40" spans="3:9" x14ac:dyDescent="0.3">
      <c r="C40">
        <f t="shared" si="0"/>
        <v>38</v>
      </c>
      <c r="D40" s="24">
        <v>1.4581757592384136E-3</v>
      </c>
      <c r="E40" s="24">
        <v>-2.2491611247386707E-2</v>
      </c>
      <c r="F40" s="5">
        <v>2.2538829895280783E-2</v>
      </c>
      <c r="G40" s="2">
        <v>273.70940770860682</v>
      </c>
      <c r="H40" s="11">
        <f t="shared" si="1"/>
        <v>4.4322384559214727E-6</v>
      </c>
      <c r="I40" s="4">
        <f t="shared" si="1"/>
        <v>3.2788590317287713E-5</v>
      </c>
    </row>
    <row r="41" spans="3:9" x14ac:dyDescent="0.3">
      <c r="C41">
        <f t="shared" si="0"/>
        <v>39</v>
      </c>
      <c r="D41" s="24">
        <v>1.4600122346755302E-3</v>
      </c>
      <c r="E41" s="24">
        <v>-2.2491472633302596E-2</v>
      </c>
      <c r="F41" s="5">
        <v>2.253881045973815E-2</v>
      </c>
      <c r="G41" s="2">
        <v>273.71408921872046</v>
      </c>
      <c r="H41" s="11">
        <f t="shared" si="1"/>
        <v>8.6231373695607165E-7</v>
      </c>
      <c r="I41" s="4">
        <f t="shared" si="1"/>
        <v>1.7103943020569024E-5</v>
      </c>
    </row>
    <row r="42" spans="3:9" x14ac:dyDescent="0.3">
      <c r="C42">
        <f t="shared" si="0"/>
        <v>40</v>
      </c>
      <c r="D42" s="24">
        <v>1.4608934630366221E-3</v>
      </c>
      <c r="E42" s="24">
        <v>-2.2491375009703819E-2</v>
      </c>
      <c r="F42" s="5">
        <v>2.2538770142522698E-2</v>
      </c>
      <c r="G42" s="2">
        <v>273.71634075906104</v>
      </c>
      <c r="H42" s="11">
        <f t="shared" si="1"/>
        <v>1.7887907404698752E-6</v>
      </c>
      <c r="I42" s="4">
        <f t="shared" si="1"/>
        <v>8.2258839762586557E-6</v>
      </c>
    </row>
    <row r="43" spans="3:9" x14ac:dyDescent="0.3">
      <c r="C43">
        <f t="shared" si="0"/>
        <v>41</v>
      </c>
      <c r="D43" s="24">
        <v>1.4612859777244007E-3</v>
      </c>
      <c r="E43" s="24">
        <v>-2.2491330082421903E-2</v>
      </c>
      <c r="F43" s="5">
        <v>2.2538750754759022E-2</v>
      </c>
      <c r="G43" s="2">
        <v>273.71734387551163</v>
      </c>
      <c r="H43" s="11">
        <f t="shared" si="1"/>
        <v>8.6019616656746898E-7</v>
      </c>
      <c r="I43" s="4">
        <f t="shared" si="1"/>
        <v>3.6648029409152548E-6</v>
      </c>
    </row>
    <row r="44" spans="3:9" x14ac:dyDescent="0.3">
      <c r="C44">
        <f t="shared" si="0"/>
        <v>42</v>
      </c>
      <c r="D44" s="24">
        <v>1.4616539819874187E-3</v>
      </c>
      <c r="E44" s="24">
        <v>-2.2491288399945904E-2</v>
      </c>
      <c r="F44" s="5">
        <v>2.2538733022346238E-2</v>
      </c>
      <c r="G44" s="2">
        <v>273.71828428189025</v>
      </c>
      <c r="H44" s="11">
        <f t="shared" si="1"/>
        <v>7.8675224628037195E-7</v>
      </c>
      <c r="I44" s="4">
        <f t="shared" si="1"/>
        <v>3.4356842913305168E-6</v>
      </c>
    </row>
    <row r="45" spans="3:9" x14ac:dyDescent="0.3">
      <c r="C45">
        <f t="shared" si="0"/>
        <v>43</v>
      </c>
      <c r="D45" s="24">
        <v>1.4617511115477154E-3</v>
      </c>
      <c r="E45" s="24">
        <v>-2.2491276155663514E-2</v>
      </c>
      <c r="F45" s="5">
        <v>2.2538727102976094E-2</v>
      </c>
      <c r="G45" s="2">
        <v>273.71853269409684</v>
      </c>
      <c r="H45" s="11">
        <f t="shared" si="1"/>
        <v>2.626310066978794E-7</v>
      </c>
      <c r="I45" s="4">
        <f t="shared" si="1"/>
        <v>9.0754699577238129E-7</v>
      </c>
    </row>
    <row r="46" spans="3:9" x14ac:dyDescent="0.3">
      <c r="C46">
        <f t="shared" si="0"/>
        <v>44</v>
      </c>
      <c r="D46" s="24">
        <v>1.4617238692811326E-3</v>
      </c>
      <c r="E46" s="24">
        <v>-2.2491280656781541E-2</v>
      </c>
      <c r="F46" s="5">
        <v>2.2538729827835058E-2</v>
      </c>
      <c r="G46" s="2">
        <v>273.71846284514731</v>
      </c>
      <c r="H46" s="11">
        <f t="shared" si="1"/>
        <v>1.2089675477305972E-7</v>
      </c>
      <c r="I46" s="4">
        <f t="shared" si="1"/>
        <v>2.5518531330201546E-7</v>
      </c>
    </row>
    <row r="47" spans="3:9" x14ac:dyDescent="0.3">
      <c r="C47">
        <f t="shared" si="0"/>
        <v>45</v>
      </c>
      <c r="D47" s="24">
        <v>1.4617693653443127E-3</v>
      </c>
      <c r="E47" s="24">
        <v>-2.2491276894838697E-2</v>
      </c>
      <c r="F47" s="5">
        <v>2.2538729024453977E-2</v>
      </c>
      <c r="G47" s="2">
        <v>273.71857887757585</v>
      </c>
      <c r="H47" s="11">
        <f t="shared" si="1"/>
        <v>3.5644470054329602E-8</v>
      </c>
      <c r="I47" s="4">
        <f t="shared" si="1"/>
        <v>4.2391158904823888E-7</v>
      </c>
    </row>
    <row r="48" spans="3:9" x14ac:dyDescent="0.3">
      <c r="C48">
        <f t="shared" si="0"/>
        <v>46</v>
      </c>
      <c r="D48" s="24">
        <v>1.4617918481967629E-3</v>
      </c>
      <c r="E48" s="24">
        <v>-2.2491274405566683E-2</v>
      </c>
      <c r="F48" s="5">
        <v>2.2538727998579543E-2</v>
      </c>
      <c r="G48" s="2">
        <v>273.71863632139201</v>
      </c>
      <c r="H48" s="11">
        <f t="shared" si="1"/>
        <v>4.5516072929399919E-8</v>
      </c>
      <c r="I48" s="4">
        <f t="shared" si="1"/>
        <v>2.0986451265471984E-7</v>
      </c>
    </row>
    <row r="49" spans="3:9" x14ac:dyDescent="0.3">
      <c r="C49">
        <f t="shared" si="0"/>
        <v>47</v>
      </c>
      <c r="D49" s="24">
        <v>1.4617317836055071E-3</v>
      </c>
      <c r="E49" s="24">
        <v>-2.2491279800994152E-2</v>
      </c>
      <c r="F49" s="5">
        <v>2.2538729487125271E-2</v>
      </c>
      <c r="G49" s="2">
        <v>273.71848306291218</v>
      </c>
      <c r="H49" s="11">
        <f t="shared" si="1"/>
        <v>6.6043910186291765E-8</v>
      </c>
      <c r="I49" s="4">
        <f t="shared" si="1"/>
        <v>5.5991247759613276E-7</v>
      </c>
    </row>
    <row r="50" spans="3:9" x14ac:dyDescent="0.3">
      <c r="C50">
        <f t="shared" si="0"/>
        <v>48</v>
      </c>
      <c r="D50" s="24">
        <v>1.4617759265373156E-3</v>
      </c>
      <c r="E50" s="24">
        <v>-2.2491276213798289E-2</v>
      </c>
      <c r="F50" s="5">
        <v>2.2538728770380389E-2</v>
      </c>
      <c r="G50" s="2">
        <v>273.71859563397464</v>
      </c>
      <c r="H50" s="11">
        <f t="shared" si="1"/>
        <v>3.1800589407883137E-8</v>
      </c>
      <c r="I50" s="4">
        <f t="shared" si="1"/>
        <v>4.1126584218770711E-7</v>
      </c>
    </row>
    <row r="51" spans="3:9" x14ac:dyDescent="0.3">
      <c r="C51">
        <f t="shared" si="0"/>
        <v>49</v>
      </c>
      <c r="D51" s="24">
        <v>1.4617412496596806E-3</v>
      </c>
      <c r="E51" s="24">
        <v>-2.2491279071337855E-2</v>
      </c>
      <c r="F51" s="5">
        <v>2.2538729372920667E-2</v>
      </c>
      <c r="G51" s="2">
        <v>273.71850719623575</v>
      </c>
      <c r="H51" s="11">
        <f t="shared" si="1"/>
        <v>2.6733552021812289E-8</v>
      </c>
      <c r="I51" s="4">
        <f t="shared" si="1"/>
        <v>3.2309729885478972E-7</v>
      </c>
    </row>
    <row r="52" spans="3:9" x14ac:dyDescent="0.3">
      <c r="C52">
        <f t="shared" si="0"/>
        <v>50</v>
      </c>
      <c r="D52" s="24">
        <v>1.4617293014116573E-3</v>
      </c>
      <c r="E52" s="24">
        <v>-2.2491280483426187E-2</v>
      </c>
      <c r="F52" s="5">
        <v>2.253873000714E-2</v>
      </c>
      <c r="G52" s="2">
        <v>273.71847665369324</v>
      </c>
      <c r="H52" s="11">
        <f t="shared" si="1"/>
        <v>2.813908995521576E-8</v>
      </c>
      <c r="I52" s="4">
        <f t="shared" si="1"/>
        <v>1.115837683643062E-7</v>
      </c>
    </row>
    <row r="53" spans="3:9" x14ac:dyDescent="0.3">
      <c r="C53">
        <f t="shared" si="0"/>
        <v>51</v>
      </c>
      <c r="D53" s="24">
        <v>1.4617178697567221E-3</v>
      </c>
      <c r="E53" s="24">
        <v>-2.2491281668662107E-2</v>
      </c>
      <c r="F53" s="5">
        <v>2.2538730448493815E-2</v>
      </c>
      <c r="G53" s="2">
        <v>273.71844745902069</v>
      </c>
      <c r="H53" s="11">
        <f t="shared" si="1"/>
        <v>1.9582017907246768E-8</v>
      </c>
      <c r="I53" s="4">
        <f t="shared" si="1"/>
        <v>1.0665948790380588E-7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0D94B2-DCAC-4090-A68C-2D64B3B73EDF}">
  <dimension ref="A1:F9"/>
  <sheetViews>
    <sheetView workbookViewId="0">
      <selection activeCell="H26" sqref="H26"/>
    </sheetView>
  </sheetViews>
  <sheetFormatPr defaultRowHeight="14.4" x14ac:dyDescent="0.3"/>
  <cols>
    <col min="1" max="2" width="10.21875" bestFit="1" customWidth="1"/>
    <col min="3" max="3" width="10.5546875" bestFit="1" customWidth="1"/>
    <col min="4" max="4" width="9.5546875" bestFit="1" customWidth="1"/>
  </cols>
  <sheetData>
    <row r="1" spans="1:6" x14ac:dyDescent="0.3">
      <c r="A1" s="27" t="s">
        <v>31</v>
      </c>
      <c r="B1" s="27"/>
      <c r="C1" s="27"/>
      <c r="D1" s="27"/>
    </row>
    <row r="2" spans="1:6" x14ac:dyDescent="0.3">
      <c r="A2" s="27"/>
      <c r="B2" s="27"/>
      <c r="C2" s="27"/>
      <c r="D2" s="27"/>
    </row>
    <row r="3" spans="1:6" x14ac:dyDescent="0.3">
      <c r="A3" t="s">
        <v>0</v>
      </c>
      <c r="B3" t="s">
        <v>1</v>
      </c>
      <c r="C3" t="s">
        <v>2</v>
      </c>
      <c r="D3" t="s">
        <v>3</v>
      </c>
      <c r="E3" t="s">
        <v>8</v>
      </c>
      <c r="F3" t="s">
        <v>9</v>
      </c>
    </row>
    <row r="4" spans="1:6" x14ac:dyDescent="0.3">
      <c r="A4">
        <v>0</v>
      </c>
      <c r="B4">
        <v>-1.9600000000000003E-2</v>
      </c>
      <c r="C4">
        <v>1.9600000000000003E-2</v>
      </c>
      <c r="D4">
        <v>270</v>
      </c>
      <c r="E4" s="1"/>
      <c r="F4" s="3"/>
    </row>
    <row r="5" spans="1:6" x14ac:dyDescent="0.3">
      <c r="A5" s="10">
        <v>-4.9521386393056597E-3</v>
      </c>
      <c r="B5" s="10">
        <v>-2.2100004293449826E-2</v>
      </c>
      <c r="C5" s="5">
        <v>2.2648043334323718E-2</v>
      </c>
      <c r="D5" s="2">
        <v>257.36987338972096</v>
      </c>
      <c r="E5" s="11">
        <f>ABS(C5-C4)/ABS(C4)</f>
        <v>0.15551241501651605</v>
      </c>
      <c r="F5" s="4">
        <f>ABS(D5-D4)/ABS(D4)</f>
        <v>4.6778246704737167E-2</v>
      </c>
    </row>
    <row r="6" spans="1:6" x14ac:dyDescent="0.3">
      <c r="A6" s="10">
        <v>-4.0576226438001056E-3</v>
      </c>
      <c r="B6" s="10">
        <v>-2.234141355810057E-2</v>
      </c>
      <c r="C6" s="5">
        <v>2.2706894576175741E-2</v>
      </c>
      <c r="D6" s="2">
        <v>259.7062073219289</v>
      </c>
      <c r="E6" s="11">
        <f t="shared" ref="E6:E9" si="0">ABS(C6-C5)/ABS(C5)</f>
        <v>2.5985133012719265E-3</v>
      </c>
      <c r="F6" s="4">
        <f t="shared" ref="F6:F9" si="1">ABS(D6-D5)/ABS(D5)</f>
        <v>9.0777288788192953E-3</v>
      </c>
    </row>
    <row r="7" spans="1:6" x14ac:dyDescent="0.3">
      <c r="A7" s="10">
        <v>-3.9529770123062089E-3</v>
      </c>
      <c r="B7" s="10">
        <v>-2.2352223339893333E-2</v>
      </c>
      <c r="C7" s="5">
        <v>2.2699073009625165E-2</v>
      </c>
      <c r="D7" s="2">
        <v>259.97097342922262</v>
      </c>
      <c r="E7" s="11">
        <f t="shared" si="0"/>
        <v>3.4445778238570201E-4</v>
      </c>
      <c r="F7" s="4">
        <f t="shared" si="1"/>
        <v>1.0194831691701649E-3</v>
      </c>
    </row>
    <row r="8" spans="1:6" x14ac:dyDescent="0.3">
      <c r="A8" s="10">
        <v>-3.946387713904217E-3</v>
      </c>
      <c r="B8" s="10">
        <v>-2.2352405949583723E-2</v>
      </c>
      <c r="C8" s="5">
        <v>2.2698106258528264E-2</v>
      </c>
      <c r="D8" s="2">
        <v>259.98743260528772</v>
      </c>
      <c r="E8" s="11">
        <f t="shared" si="0"/>
        <v>4.2589893274124796E-5</v>
      </c>
      <c r="F8" s="4">
        <f t="shared" si="1"/>
        <v>6.3311591474956975E-5</v>
      </c>
    </row>
    <row r="9" spans="1:6" x14ac:dyDescent="0.3">
      <c r="A9" s="10">
        <v>-3.9461428272726919E-3</v>
      </c>
      <c r="B9" s="10">
        <v>-2.2352386372483438E-2</v>
      </c>
      <c r="C9" s="5">
        <v>2.2698044403825168E-2</v>
      </c>
      <c r="D9" s="2">
        <v>259.98803275623465</v>
      </c>
      <c r="E9" s="11">
        <f t="shared" si="0"/>
        <v>2.7251041294411589E-6</v>
      </c>
      <c r="F9" s="4">
        <f t="shared" si="1"/>
        <v>2.308384451159386E-6</v>
      </c>
    </row>
  </sheetData>
  <mergeCells count="2">
    <mergeCell ref="A1:D1"/>
    <mergeCell ref="A2:D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69E762-69C5-4B98-8ED6-23E5F68F0FAF}">
  <dimension ref="A1:N57"/>
  <sheetViews>
    <sheetView zoomScaleNormal="100" workbookViewId="0">
      <selection activeCell="U22" sqref="U22"/>
    </sheetView>
  </sheetViews>
  <sheetFormatPr defaultRowHeight="14.4" x14ac:dyDescent="0.3"/>
  <sheetData>
    <row r="1" spans="1:14" x14ac:dyDescent="0.3">
      <c r="A1" s="28" t="s">
        <v>32</v>
      </c>
      <c r="B1" s="28"/>
      <c r="C1" s="28"/>
      <c r="D1" s="28"/>
      <c r="E1" s="28"/>
      <c r="F1" s="20" t="s">
        <v>49</v>
      </c>
      <c r="I1" s="28" t="s">
        <v>32</v>
      </c>
      <c r="J1" s="28"/>
      <c r="K1" s="28"/>
      <c r="L1" s="28"/>
      <c r="M1" s="28"/>
      <c r="N1" s="20" t="s">
        <v>49</v>
      </c>
    </row>
    <row r="2" spans="1:14" x14ac:dyDescent="0.3">
      <c r="A2" s="28" t="s">
        <v>4</v>
      </c>
      <c r="B2" s="28"/>
      <c r="C2" s="28"/>
      <c r="D2" s="28"/>
      <c r="E2" s="28"/>
      <c r="F2" s="20" t="s">
        <v>50</v>
      </c>
      <c r="I2" s="28" t="s">
        <v>7</v>
      </c>
      <c r="J2" s="28"/>
      <c r="K2" s="28"/>
      <c r="L2" s="28"/>
      <c r="M2" s="28"/>
      <c r="N2" s="20" t="s">
        <v>50</v>
      </c>
    </row>
    <row r="3" spans="1:14" x14ac:dyDescent="0.3">
      <c r="A3" t="s">
        <v>0</v>
      </c>
      <c r="B3" t="s">
        <v>1</v>
      </c>
      <c r="C3" t="s">
        <v>2</v>
      </c>
      <c r="D3" t="s">
        <v>3</v>
      </c>
      <c r="E3" t="s">
        <v>8</v>
      </c>
      <c r="F3" t="s">
        <v>9</v>
      </c>
      <c r="I3" t="s">
        <v>0</v>
      </c>
      <c r="J3" t="s">
        <v>1</v>
      </c>
      <c r="K3" t="s">
        <v>2</v>
      </c>
      <c r="L3" t="s">
        <v>3</v>
      </c>
      <c r="M3" t="s">
        <v>8</v>
      </c>
      <c r="N3" t="s">
        <v>9</v>
      </c>
    </row>
    <row r="4" spans="1:14" x14ac:dyDescent="0.3">
      <c r="A4">
        <v>0</v>
      </c>
      <c r="B4">
        <v>-4.0000000000000008E-2</v>
      </c>
      <c r="C4">
        <v>4.0000000000000008E-2</v>
      </c>
      <c r="D4">
        <v>270</v>
      </c>
      <c r="E4" s="16"/>
      <c r="F4" s="4"/>
      <c r="I4">
        <v>0</v>
      </c>
      <c r="J4">
        <v>-4.0000000000000008E-2</v>
      </c>
      <c r="K4">
        <v>4.0000000000000008E-2</v>
      </c>
      <c r="L4">
        <v>270</v>
      </c>
      <c r="M4" s="17"/>
      <c r="N4" s="3"/>
    </row>
    <row r="5" spans="1:14" x14ac:dyDescent="0.3">
      <c r="A5">
        <v>-2.3970962339859713E-4</v>
      </c>
      <c r="B5">
        <v>-3.6469308317923221E-2</v>
      </c>
      <c r="C5">
        <v>3.6470096104771837E-2</v>
      </c>
      <c r="D5">
        <v>269.62340519799454</v>
      </c>
      <c r="E5" s="16">
        <f>ABS(C5-C4)/ABS(C4)</f>
        <v>8.8247597380704243E-2</v>
      </c>
      <c r="F5" s="4">
        <f>ABS(D5-D4)/ABS(D4)</f>
        <v>1.3947955629831726E-3</v>
      </c>
      <c r="I5">
        <v>-2.3970962339859713E-4</v>
      </c>
      <c r="J5">
        <v>-3.6469308317923221E-2</v>
      </c>
      <c r="K5">
        <v>3.6470096104771837E-2</v>
      </c>
      <c r="L5">
        <v>269.62340519799454</v>
      </c>
      <c r="M5" s="16">
        <f>ABS(K5-K4)/ABS(K4)</f>
        <v>8.8247597380704243E-2</v>
      </c>
      <c r="N5" s="4">
        <f>ABS(L5-L4)/ABS(L4)</f>
        <v>1.3947955629831726E-3</v>
      </c>
    </row>
    <row r="6" spans="1:14" x14ac:dyDescent="0.3">
      <c r="A6">
        <v>2.5164128768477844E-4</v>
      </c>
      <c r="B6">
        <v>-3.6384456685656839E-2</v>
      </c>
      <c r="C6">
        <v>3.6385326872904501E-2</v>
      </c>
      <c r="D6">
        <v>270.39626134806059</v>
      </c>
      <c r="E6" s="16">
        <f t="shared" ref="E6:E11" si="0">ABS(C6-C5)/ABS(C5)</f>
        <v>2.3243490125117836E-3</v>
      </c>
      <c r="F6" s="4">
        <f t="shared" ref="F6:F11" si="1">ABS(D6-D5)/ABS(D5)</f>
        <v>2.866428266858029E-3</v>
      </c>
      <c r="I6">
        <v>2.5164128768477844E-4</v>
      </c>
      <c r="J6">
        <v>-3.6384456685656839E-2</v>
      </c>
      <c r="K6">
        <v>3.6385326872904501E-2</v>
      </c>
      <c r="L6">
        <v>270.39626134806059</v>
      </c>
      <c r="M6" s="16">
        <f t="shared" ref="M6:M54" si="2">ABS(K6-K5)/ABS(K5)</f>
        <v>2.3243490125117836E-3</v>
      </c>
      <c r="N6" s="4">
        <f t="shared" ref="N6:N54" si="3">ABS(L6-L5)/ABS(L5)</f>
        <v>2.866428266858029E-3</v>
      </c>
    </row>
    <row r="7" spans="1:14" x14ac:dyDescent="0.3">
      <c r="A7">
        <v>3.9840264988880153E-4</v>
      </c>
      <c r="B7">
        <v>-3.6373289311264503E-2</v>
      </c>
      <c r="C7">
        <v>3.6375471130864916E-2</v>
      </c>
      <c r="D7">
        <v>270.62754504819617</v>
      </c>
      <c r="E7" s="16">
        <f t="shared" si="0"/>
        <v>2.7087133431594938E-4</v>
      </c>
      <c r="F7" s="4">
        <f t="shared" si="1"/>
        <v>8.5535095412382005E-4</v>
      </c>
      <c r="I7">
        <v>3.9840264988880153E-4</v>
      </c>
      <c r="J7">
        <v>-3.6373289311264503E-2</v>
      </c>
      <c r="K7">
        <v>3.6375471130864916E-2</v>
      </c>
      <c r="L7">
        <v>270.62754504819617</v>
      </c>
      <c r="M7" s="16">
        <f t="shared" si="2"/>
        <v>2.7087133431594938E-4</v>
      </c>
      <c r="N7" s="4">
        <f t="shared" si="3"/>
        <v>8.5535095412382005E-4</v>
      </c>
    </row>
    <row r="8" spans="1:14" x14ac:dyDescent="0.3">
      <c r="A8">
        <v>4.4067250693031877E-4</v>
      </c>
      <c r="B8">
        <v>-3.6370192618053791E-2</v>
      </c>
      <c r="C8">
        <v>3.6372862182301506E-2</v>
      </c>
      <c r="D8">
        <v>270.69417942393113</v>
      </c>
      <c r="E8" s="16">
        <f t="shared" si="0"/>
        <v>7.1722742889667333E-5</v>
      </c>
      <c r="F8" s="4">
        <f t="shared" si="1"/>
        <v>2.4622170564011408E-4</v>
      </c>
      <c r="I8">
        <v>4.4067250693031877E-4</v>
      </c>
      <c r="J8">
        <v>-3.6370192618053791E-2</v>
      </c>
      <c r="K8">
        <v>3.6372862182301506E-2</v>
      </c>
      <c r="L8">
        <v>270.69417942393113</v>
      </c>
      <c r="M8" s="16">
        <f t="shared" si="2"/>
        <v>7.1722742889667333E-5</v>
      </c>
      <c r="N8" s="4">
        <f t="shared" si="3"/>
        <v>2.4622170564011408E-4</v>
      </c>
    </row>
    <row r="9" spans="1:14" x14ac:dyDescent="0.3">
      <c r="A9">
        <v>4.5276215441749713E-4</v>
      </c>
      <c r="B9">
        <v>-3.6369297858297171E-2</v>
      </c>
      <c r="C9">
        <v>3.6372115971909195E-2</v>
      </c>
      <c r="D9">
        <v>270.71323952094338</v>
      </c>
      <c r="E9" s="16">
        <f t="shared" si="0"/>
        <v>2.0515580780268996E-5</v>
      </c>
      <c r="F9" s="4">
        <f t="shared" si="1"/>
        <v>7.0411920392249734E-5</v>
      </c>
      <c r="I9">
        <v>4.5276215441749713E-4</v>
      </c>
      <c r="J9">
        <v>-3.6369297858297171E-2</v>
      </c>
      <c r="K9">
        <v>3.6372115971909195E-2</v>
      </c>
      <c r="L9">
        <v>270.71323952094338</v>
      </c>
      <c r="M9" s="16">
        <f t="shared" si="2"/>
        <v>2.0515580780268996E-5</v>
      </c>
      <c r="N9" s="4">
        <f t="shared" si="3"/>
        <v>7.0411920392249734E-5</v>
      </c>
    </row>
    <row r="10" spans="1:14" x14ac:dyDescent="0.3">
      <c r="A10">
        <v>4.5633707564112213E-4</v>
      </c>
      <c r="B10">
        <v>-3.6369035408740223E-2</v>
      </c>
      <c r="C10">
        <v>3.6371898219488143E-2</v>
      </c>
      <c r="D10">
        <v>270.71887571875146</v>
      </c>
      <c r="E10" s="16">
        <f t="shared" si="0"/>
        <v>5.9867955227293653E-6</v>
      </c>
      <c r="F10" s="4">
        <f t="shared" si="1"/>
        <v>2.0819808510514982E-5</v>
      </c>
      <c r="I10">
        <v>4.5633707564112213E-4</v>
      </c>
      <c r="J10">
        <v>-3.6369035408740223E-2</v>
      </c>
      <c r="K10">
        <v>3.6371898219488143E-2</v>
      </c>
      <c r="L10">
        <v>270.71887571875146</v>
      </c>
      <c r="M10" s="16">
        <f t="shared" si="2"/>
        <v>5.9867955227293653E-6</v>
      </c>
      <c r="N10" s="4">
        <f t="shared" si="3"/>
        <v>2.0819808510514982E-5</v>
      </c>
    </row>
    <row r="11" spans="1:14" x14ac:dyDescent="0.3">
      <c r="A11">
        <v>4.5736242921181946E-4</v>
      </c>
      <c r="B11">
        <v>-3.6368959292029795E-2</v>
      </c>
      <c r="C11">
        <v>3.6371834987761822E-2</v>
      </c>
      <c r="D11">
        <v>270.72049231371022</v>
      </c>
      <c r="E11" s="16">
        <f t="shared" si="0"/>
        <v>1.7384774899194955E-6</v>
      </c>
      <c r="F11" s="4">
        <f t="shared" si="1"/>
        <v>5.971489629120376E-6</v>
      </c>
      <c r="I11">
        <v>4.5736242921181946E-4</v>
      </c>
      <c r="J11">
        <v>-3.6368959292029795E-2</v>
      </c>
      <c r="K11">
        <v>3.6371834987761822E-2</v>
      </c>
      <c r="L11">
        <v>270.72049231371022</v>
      </c>
      <c r="M11" s="16">
        <f t="shared" si="2"/>
        <v>1.7384774899194955E-6</v>
      </c>
      <c r="N11" s="4">
        <f t="shared" si="3"/>
        <v>5.971489629120376E-6</v>
      </c>
    </row>
    <row r="12" spans="1:14" x14ac:dyDescent="0.3">
      <c r="I12">
        <v>4.5765353997036039E-4</v>
      </c>
      <c r="J12">
        <v>-3.6368937570874706E-2</v>
      </c>
      <c r="K12">
        <v>3.637181693010165E-2</v>
      </c>
      <c r="L12">
        <v>270.72095128854346</v>
      </c>
      <c r="M12" s="16">
        <f t="shared" si="2"/>
        <v>4.9647371871080949E-7</v>
      </c>
      <c r="N12" s="4">
        <f t="shared" si="3"/>
        <v>1.6953826779561493E-6</v>
      </c>
    </row>
    <row r="13" spans="1:14" x14ac:dyDescent="0.3">
      <c r="A13" s="29" t="s">
        <v>33</v>
      </c>
      <c r="B13" s="29"/>
      <c r="C13" s="29"/>
      <c r="D13" s="29"/>
      <c r="E13" s="29"/>
      <c r="I13">
        <v>4.5773855213954379E-4</v>
      </c>
      <c r="J13">
        <v>-3.6368931285859211E-2</v>
      </c>
      <c r="K13">
        <v>3.6371811715360892E-2</v>
      </c>
      <c r="L13">
        <v>270.7210853204694</v>
      </c>
      <c r="M13" s="16">
        <f t="shared" si="2"/>
        <v>1.433731168087097E-7</v>
      </c>
      <c r="N13" s="4">
        <f t="shared" si="3"/>
        <v>4.9509254935928555E-7</v>
      </c>
    </row>
    <row r="14" spans="1:14" x14ac:dyDescent="0.3">
      <c r="A14" s="29" t="s">
        <v>13</v>
      </c>
      <c r="B14" s="29"/>
      <c r="C14" s="29"/>
      <c r="D14" s="29"/>
      <c r="E14" s="29"/>
      <c r="I14">
        <v>4.576518222283118E-4</v>
      </c>
      <c r="J14">
        <v>-3.6368934798072336E-2</v>
      </c>
      <c r="K14">
        <v>3.6371814135905095E-2</v>
      </c>
      <c r="L14">
        <v>270.72094863779375</v>
      </c>
      <c r="M14" s="16">
        <f t="shared" si="2"/>
        <v>6.6550003654412488E-8</v>
      </c>
      <c r="N14" s="4">
        <f t="shared" si="3"/>
        <v>5.0488374587986472E-7</v>
      </c>
    </row>
    <row r="15" spans="1:14" x14ac:dyDescent="0.3">
      <c r="I15">
        <v>4.5773709209526452E-4</v>
      </c>
      <c r="J15">
        <v>-3.6368931326217407E-2</v>
      </c>
      <c r="K15">
        <v>3.6371811737341296E-2</v>
      </c>
      <c r="L15">
        <v>270.72108301987322</v>
      </c>
      <c r="M15" s="16">
        <f t="shared" si="2"/>
        <v>6.5945674032209972E-8</v>
      </c>
      <c r="N15" s="4">
        <f t="shared" si="3"/>
        <v>4.9638596548254709E-7</v>
      </c>
    </row>
    <row r="16" spans="1:14" x14ac:dyDescent="0.3">
      <c r="I16">
        <v>4.5776007465769131E-4</v>
      </c>
      <c r="J16">
        <v>-3.6368929629635248E-2</v>
      </c>
      <c r="K16">
        <v>3.6371810330134952E-2</v>
      </c>
      <c r="L16">
        <v>270.72111925460774</v>
      </c>
      <c r="M16" s="16">
        <f t="shared" si="2"/>
        <v>3.8689476198436033E-8</v>
      </c>
      <c r="N16" s="4">
        <f t="shared" si="3"/>
        <v>1.3384526287676461E-7</v>
      </c>
    </row>
    <row r="17" spans="9:14" x14ac:dyDescent="0.3">
      <c r="I17">
        <v>4.5765683293579962E-4</v>
      </c>
      <c r="J17">
        <v>-3.6368934406426724E-2</v>
      </c>
      <c r="K17">
        <v>3.6371813807338539E-2</v>
      </c>
      <c r="L17">
        <v>270.72095653819747</v>
      </c>
      <c r="M17" s="16">
        <f t="shared" si="2"/>
        <v>9.5601608938454542E-8</v>
      </c>
      <c r="N17" s="4">
        <f t="shared" si="3"/>
        <v>6.0104808491075617E-7</v>
      </c>
    </row>
    <row r="18" spans="9:14" x14ac:dyDescent="0.3">
      <c r="I18">
        <v>4.577396134581264E-4</v>
      </c>
      <c r="J18">
        <v>-3.6368931150572562E-2</v>
      </c>
      <c r="K18">
        <v>3.6371811593441647E-2</v>
      </c>
      <c r="L18">
        <v>270.72108699489274</v>
      </c>
      <c r="M18" s="16">
        <f t="shared" si="2"/>
        <v>6.0868476450674579E-8</v>
      </c>
      <c r="N18" s="4">
        <f t="shared" si="3"/>
        <v>4.8188620837559436E-7</v>
      </c>
    </row>
    <row r="19" spans="9:14" x14ac:dyDescent="0.3">
      <c r="I19">
        <v>4.5776143955775353E-4</v>
      </c>
      <c r="J19">
        <v>-3.6368929556616456E-2</v>
      </c>
      <c r="K19">
        <v>3.6371810274300011E-2</v>
      </c>
      <c r="L19">
        <v>270.72112140598466</v>
      </c>
      <c r="M19" s="16">
        <f t="shared" si="2"/>
        <v>3.6268241212385807E-8</v>
      </c>
      <c r="N19" s="4">
        <f t="shared" si="3"/>
        <v>1.2710901946811675E-7</v>
      </c>
    </row>
    <row r="20" spans="9:14" x14ac:dyDescent="0.3">
      <c r="I20">
        <v>4.5776680295084684E-4</v>
      </c>
      <c r="J20">
        <v>-3.6368929129240855E-2</v>
      </c>
      <c r="K20">
        <v>3.6371809914460235E-2</v>
      </c>
      <c r="L20">
        <v>270.72112986263369</v>
      </c>
      <c r="M20" s="16">
        <f t="shared" si="2"/>
        <v>9.8933699840088056E-9</v>
      </c>
      <c r="N20" s="4">
        <f t="shared" si="3"/>
        <v>3.1237492602523799E-8</v>
      </c>
    </row>
    <row r="21" spans="9:14" x14ac:dyDescent="0.3">
      <c r="I21">
        <v>4.5776855645064592E-4</v>
      </c>
      <c r="J21">
        <v>-3.63689290192113E-2</v>
      </c>
      <c r="K21">
        <v>3.6371809826508561E-2</v>
      </c>
      <c r="L21">
        <v>270.72113262684928</v>
      </c>
      <c r="M21" s="16">
        <f t="shared" si="2"/>
        <v>2.4181274984286362E-9</v>
      </c>
      <c r="N21" s="4">
        <f t="shared" si="3"/>
        <v>1.0210564633799298E-8</v>
      </c>
    </row>
    <row r="22" spans="9:14" x14ac:dyDescent="0.3">
      <c r="I22">
        <v>4.5777073423448173E-4</v>
      </c>
      <c r="J22">
        <v>-3.636892887046965E-2</v>
      </c>
      <c r="K22">
        <v>3.637180970518792E-2</v>
      </c>
      <c r="L22">
        <v>270.72113606014557</v>
      </c>
      <c r="M22" s="16">
        <f t="shared" si="2"/>
        <v>3.3355678920573469E-9</v>
      </c>
      <c r="N22" s="4">
        <f t="shared" si="3"/>
        <v>1.2682040194570191E-8</v>
      </c>
    </row>
    <row r="23" spans="9:14" x14ac:dyDescent="0.3">
      <c r="I23">
        <v>4.5777031314007434E-4</v>
      </c>
      <c r="J23">
        <v>-3.6368928886498009E-2</v>
      </c>
      <c r="K23">
        <v>3.6371809715915172E-2</v>
      </c>
      <c r="L23">
        <v>270.72113539653878</v>
      </c>
      <c r="M23" s="16">
        <f t="shared" si="2"/>
        <v>2.949331503335763E-10</v>
      </c>
      <c r="N23" s="4">
        <f t="shared" si="3"/>
        <v>2.4512559063684842E-9</v>
      </c>
    </row>
    <row r="24" spans="9:14" x14ac:dyDescent="0.3">
      <c r="I24">
        <v>4.5777014059778767E-4</v>
      </c>
      <c r="J24">
        <v>-3.6368928897337033E-2</v>
      </c>
      <c r="K24">
        <v>3.6371809724581754E-2</v>
      </c>
      <c r="L24">
        <v>270.72113512454303</v>
      </c>
      <c r="M24" s="16">
        <f t="shared" si="2"/>
        <v>2.3827742994248779E-10</v>
      </c>
      <c r="N24" s="4">
        <f t="shared" si="3"/>
        <v>1.0047082539402052E-9</v>
      </c>
    </row>
    <row r="25" spans="9:14" x14ac:dyDescent="0.3">
      <c r="I25">
        <v>4.5777157919076994E-4</v>
      </c>
      <c r="J25">
        <v>-3.6368928816660102E-2</v>
      </c>
      <c r="K25">
        <v>3.6371809662017154E-2</v>
      </c>
      <c r="L25">
        <v>270.72113739214961</v>
      </c>
      <c r="M25" s="16">
        <f t="shared" si="2"/>
        <v>1.7201398502956703E-9</v>
      </c>
      <c r="N25" s="4">
        <f t="shared" si="3"/>
        <v>8.3761712530088224E-9</v>
      </c>
    </row>
    <row r="26" spans="9:14" x14ac:dyDescent="0.3">
      <c r="I26">
        <v>4.5777147884702772E-4</v>
      </c>
      <c r="J26">
        <v>-3.6368928808330127E-2</v>
      </c>
      <c r="K26">
        <v>3.6371809652424925E-2</v>
      </c>
      <c r="L26">
        <v>270.72113723425781</v>
      </c>
      <c r="M26" s="16">
        <f t="shared" si="2"/>
        <v>2.6372704238205122E-10</v>
      </c>
      <c r="N26" s="4">
        <f t="shared" si="3"/>
        <v>5.8322673301655634E-10</v>
      </c>
    </row>
    <row r="27" spans="9:14" x14ac:dyDescent="0.3">
      <c r="I27">
        <v>4.5777280901322588E-4</v>
      </c>
      <c r="J27">
        <v>-3.6368928775565405E-2</v>
      </c>
      <c r="K27">
        <v>3.6371809636404143E-2</v>
      </c>
      <c r="L27">
        <v>270.72113933012548</v>
      </c>
      <c r="M27" s="16">
        <f t="shared" si="2"/>
        <v>4.4047249989501811E-10</v>
      </c>
      <c r="N27" s="4">
        <f t="shared" si="3"/>
        <v>7.7417954609169553E-9</v>
      </c>
    </row>
    <row r="28" spans="9:14" x14ac:dyDescent="0.3">
      <c r="I28">
        <v>4.577730633090812E-4</v>
      </c>
      <c r="J28">
        <v>-3.6368928752093743E-2</v>
      </c>
      <c r="K28">
        <v>3.6371809616134891E-2</v>
      </c>
      <c r="L28">
        <v>270.72113973114625</v>
      </c>
      <c r="M28" s="16">
        <f t="shared" si="2"/>
        <v>5.5727916091019743E-10</v>
      </c>
      <c r="N28" s="4">
        <f t="shared" si="3"/>
        <v>1.4813057131811756E-9</v>
      </c>
    </row>
    <row r="29" spans="9:14" x14ac:dyDescent="0.3">
      <c r="I29">
        <v>4.5766170996627365E-4</v>
      </c>
      <c r="J29">
        <v>-3.6368934081655452E-2</v>
      </c>
      <c r="K29">
        <v>3.6371813543959679E-2</v>
      </c>
      <c r="L29">
        <v>270.72096422671376</v>
      </c>
      <c r="M29" s="16">
        <f t="shared" si="2"/>
        <v>1.079909091435289E-7</v>
      </c>
      <c r="N29" s="4">
        <f t="shared" si="3"/>
        <v>6.482849202881562E-7</v>
      </c>
    </row>
    <row r="30" spans="9:14" x14ac:dyDescent="0.3">
      <c r="I30">
        <v>4.5773985299861497E-4</v>
      </c>
      <c r="J30">
        <v>-3.6368931093435398E-2</v>
      </c>
      <c r="K30">
        <v>3.6371811539323624E-2</v>
      </c>
      <c r="L30">
        <v>270.72108737333889</v>
      </c>
      <c r="M30" s="16">
        <f t="shared" si="2"/>
        <v>5.5115097627806992E-8</v>
      </c>
      <c r="N30" s="4">
        <f t="shared" si="3"/>
        <v>4.5488396319846118E-7</v>
      </c>
    </row>
    <row r="31" spans="9:14" x14ac:dyDescent="0.3">
      <c r="I31">
        <v>4.5776176411896417E-4</v>
      </c>
      <c r="J31">
        <v>-3.6368929528354646E-2</v>
      </c>
      <c r="K31">
        <v>3.6371810250125244E-2</v>
      </c>
      <c r="L31">
        <v>270.72112191777921</v>
      </c>
      <c r="M31" s="16">
        <f t="shared" si="2"/>
        <v>3.5444986802505067E-8</v>
      </c>
      <c r="N31" s="4">
        <f t="shared" si="3"/>
        <v>1.2760158678550332E-7</v>
      </c>
    </row>
    <row r="32" spans="9:14" x14ac:dyDescent="0.3">
      <c r="I32">
        <v>4.5776912992127742E-4</v>
      </c>
      <c r="J32">
        <v>-3.6368928997845384E-2</v>
      </c>
      <c r="K32">
        <v>3.6371809812361933E-2</v>
      </c>
      <c r="L32">
        <v>270.72113353057807</v>
      </c>
      <c r="M32" s="16">
        <f t="shared" si="2"/>
        <v>1.2035785645557934E-8</v>
      </c>
      <c r="N32" s="4">
        <f t="shared" si="3"/>
        <v>4.2895799098999776E-8</v>
      </c>
    </row>
    <row r="33" spans="9:14" x14ac:dyDescent="0.3">
      <c r="I33">
        <v>4.5777052129107685E-4</v>
      </c>
      <c r="J33">
        <v>-3.6368928903843863E-2</v>
      </c>
      <c r="K33">
        <v>3.6371809735879418E-2</v>
      </c>
      <c r="L33">
        <v>270.72113572406499</v>
      </c>
      <c r="M33" s="16">
        <f t="shared" si="2"/>
        <v>2.1027965108266564E-9</v>
      </c>
      <c r="N33" s="4">
        <f t="shared" si="3"/>
        <v>8.1023852566701908E-9</v>
      </c>
    </row>
    <row r="34" spans="9:14" x14ac:dyDescent="0.3">
      <c r="I34">
        <v>4.5776991134930501E-4</v>
      </c>
      <c r="J34">
        <v>-3.6368928901241777E-2</v>
      </c>
      <c r="K34">
        <v>3.6371809725600897E-2</v>
      </c>
      <c r="L34">
        <v>270.72113476336369</v>
      </c>
      <c r="M34" s="16">
        <f t="shared" si="2"/>
        <v>2.8259581154888943E-10</v>
      </c>
      <c r="N34" s="4">
        <f t="shared" si="3"/>
        <v>3.5486749022249473E-9</v>
      </c>
    </row>
    <row r="35" spans="9:14" x14ac:dyDescent="0.3">
      <c r="I35">
        <v>4.5765882961259629E-4</v>
      </c>
      <c r="J35">
        <v>-3.6368934248293155E-2</v>
      </c>
      <c r="K35">
        <v>3.6371813674341197E-2</v>
      </c>
      <c r="L35">
        <v>270.7209596864073</v>
      </c>
      <c r="M35" s="16">
        <f t="shared" si="2"/>
        <v>1.0856595615697293E-7</v>
      </c>
      <c r="N35" s="4">
        <f t="shared" si="3"/>
        <v>6.46705904762658E-7</v>
      </c>
    </row>
    <row r="36" spans="9:14" x14ac:dyDescent="0.3">
      <c r="I36">
        <v>4.5773882060840823E-4</v>
      </c>
      <c r="J36">
        <v>-3.6368931183056036E-2</v>
      </c>
      <c r="K36">
        <v>3.6371811615944528E-2</v>
      </c>
      <c r="L36">
        <v>270.72108574538754</v>
      </c>
      <c r="M36" s="16">
        <f t="shared" si="2"/>
        <v>5.6593181929883183E-8</v>
      </c>
      <c r="N36" s="4">
        <f t="shared" si="3"/>
        <v>4.6564174561431134E-7</v>
      </c>
    </row>
    <row r="37" spans="9:14" x14ac:dyDescent="0.3">
      <c r="I37">
        <v>4.5776101116901021E-4</v>
      </c>
      <c r="J37">
        <v>-3.6368929573496751E-2</v>
      </c>
      <c r="K37">
        <v>3.637181028578744E-2</v>
      </c>
      <c r="L37">
        <v>270.72112073087129</v>
      </c>
      <c r="M37" s="16">
        <f t="shared" si="2"/>
        <v>3.6571098043914114E-8</v>
      </c>
      <c r="N37" s="4">
        <f t="shared" si="3"/>
        <v>1.2923073078917594E-7</v>
      </c>
    </row>
    <row r="38" spans="9:14" x14ac:dyDescent="0.3">
      <c r="I38">
        <v>4.5776867668981193E-4</v>
      </c>
      <c r="J38">
        <v>-3.6368929021682622E-2</v>
      </c>
      <c r="K38">
        <v>3.6371809830492992E-2</v>
      </c>
      <c r="L38">
        <v>270.72113281619562</v>
      </c>
      <c r="M38" s="16">
        <f t="shared" si="2"/>
        <v>1.2517783536175196E-8</v>
      </c>
      <c r="N38" s="4">
        <f t="shared" si="3"/>
        <v>4.4641231892840807E-8</v>
      </c>
    </row>
    <row r="39" spans="9:14" x14ac:dyDescent="0.3">
      <c r="I39">
        <v>4.5777052547611453E-4</v>
      </c>
      <c r="J39">
        <v>-3.6368928886151571E-2</v>
      </c>
      <c r="K39">
        <v>3.6371809718241201E-2</v>
      </c>
      <c r="L39">
        <v>270.72113573100785</v>
      </c>
      <c r="M39" s="16">
        <f t="shared" si="2"/>
        <v>3.0862305647890188E-9</v>
      </c>
      <c r="N39" s="4">
        <f t="shared" si="3"/>
        <v>1.0766844086776849E-8</v>
      </c>
    </row>
    <row r="40" spans="9:14" x14ac:dyDescent="0.3">
      <c r="I40">
        <v>4.5777158635518049E-4</v>
      </c>
      <c r="J40">
        <v>-3.6368928823282576E-2</v>
      </c>
      <c r="K40">
        <v>3.6371809668729271E-2</v>
      </c>
      <c r="L40">
        <v>270.72113740330337</v>
      </c>
      <c r="M40" s="16">
        <f t="shared" si="2"/>
        <v>1.3612720857791242E-9</v>
      </c>
      <c r="N40" s="4">
        <f t="shared" si="3"/>
        <v>6.1771886434076793E-9</v>
      </c>
    </row>
    <row r="41" spans="9:14" x14ac:dyDescent="0.3">
      <c r="I41">
        <v>4.5777130436476239E-4</v>
      </c>
      <c r="J41">
        <v>-3.6368928856393402E-2</v>
      </c>
      <c r="K41">
        <v>3.6371809698288377E-2</v>
      </c>
      <c r="L41">
        <v>270.72113695846826</v>
      </c>
      <c r="M41" s="16">
        <f t="shared" si="2"/>
        <v>8.1269272639382472E-10</v>
      </c>
      <c r="N41" s="4">
        <f t="shared" si="3"/>
        <v>1.6431487894115438E-9</v>
      </c>
    </row>
    <row r="42" spans="9:14" x14ac:dyDescent="0.3">
      <c r="I42">
        <v>4.5777158500789721E-4</v>
      </c>
      <c r="J42">
        <v>-3.6368928798342519E-2</v>
      </c>
      <c r="K42">
        <v>3.6371809643774233E-2</v>
      </c>
      <c r="L42">
        <v>270.72113740167566</v>
      </c>
      <c r="M42" s="16">
        <f t="shared" si="2"/>
        <v>1.4988020571914024E-9</v>
      </c>
      <c r="N42" s="4">
        <f t="shared" si="3"/>
        <v>1.6371362904008046E-9</v>
      </c>
    </row>
    <row r="43" spans="9:14" x14ac:dyDescent="0.3">
      <c r="I43">
        <v>4.5777093825949216E-4</v>
      </c>
      <c r="J43">
        <v>-3.6368928848978146E-2</v>
      </c>
      <c r="K43">
        <v>3.6371809686265952E-2</v>
      </c>
      <c r="L43">
        <v>270.7211363819427</v>
      </c>
      <c r="M43" s="16">
        <f t="shared" si="2"/>
        <v>1.1682596739977664E-9</v>
      </c>
      <c r="N43" s="4">
        <f t="shared" si="3"/>
        <v>3.7667282752513477E-9</v>
      </c>
    </row>
    <row r="44" spans="9:14" x14ac:dyDescent="0.3">
      <c r="I44">
        <v>4.5777099631126724E-4</v>
      </c>
      <c r="J44">
        <v>-3.6368928863566276E-2</v>
      </c>
      <c r="K44">
        <v>3.637180970158356E-2</v>
      </c>
      <c r="L44">
        <v>270.72113647309402</v>
      </c>
      <c r="M44" s="16">
        <f t="shared" si="2"/>
        <v>4.2113957004067242E-10</v>
      </c>
      <c r="N44" s="4">
        <f t="shared" si="3"/>
        <v>3.366982067815648E-10</v>
      </c>
    </row>
    <row r="45" spans="9:14" x14ac:dyDescent="0.3">
      <c r="I45">
        <v>4.5776926376592589E-4</v>
      </c>
      <c r="J45">
        <v>-3.6368928916315817E-2</v>
      </c>
      <c r="K45">
        <v>3.6371809732523366E-2</v>
      </c>
      <c r="L45">
        <v>270.72113374302057</v>
      </c>
      <c r="M45" s="16">
        <f t="shared" si="2"/>
        <v>8.5065347384156315E-10</v>
      </c>
      <c r="N45" s="4">
        <f t="shared" si="3"/>
        <v>1.0084448827590767E-8</v>
      </c>
    </row>
    <row r="46" spans="9:14" x14ac:dyDescent="0.3">
      <c r="I46">
        <v>4.5777154425099057E-4</v>
      </c>
      <c r="J46">
        <v>-3.6368928827454593E-2</v>
      </c>
      <c r="K46">
        <v>3.6371809672371039E-2</v>
      </c>
      <c r="L46">
        <v>270.72113733690003</v>
      </c>
      <c r="M46" s="16">
        <f t="shared" si="2"/>
        <v>1.6538172833784822E-9</v>
      </c>
      <c r="N46" s="4">
        <f t="shared" si="3"/>
        <v>1.3275208350661231E-8</v>
      </c>
    </row>
    <row r="47" spans="9:14" x14ac:dyDescent="0.3">
      <c r="I47">
        <v>4.5777164169307242E-4</v>
      </c>
      <c r="J47">
        <v>-3.6368928811961396E-2</v>
      </c>
      <c r="K47">
        <v>3.6371809658105464E-2</v>
      </c>
      <c r="L47">
        <v>270.72113749069359</v>
      </c>
      <c r="M47" s="16">
        <f t="shared" si="2"/>
        <v>3.922151512676784E-10</v>
      </c>
      <c r="N47" s="4">
        <f t="shared" si="3"/>
        <v>5.6808849897358775E-10</v>
      </c>
    </row>
    <row r="48" spans="9:14" x14ac:dyDescent="0.3">
      <c r="I48">
        <v>4.577714073571422E-4</v>
      </c>
      <c r="J48">
        <v>-3.6368928811424096E-2</v>
      </c>
      <c r="K48">
        <v>3.6371809654618885E-2</v>
      </c>
      <c r="L48">
        <v>270.72113712158881</v>
      </c>
      <c r="M48" s="16">
        <f t="shared" si="2"/>
        <v>9.5859378836966297E-11</v>
      </c>
      <c r="N48" s="4">
        <f t="shared" si="3"/>
        <v>1.3634132366435731E-9</v>
      </c>
    </row>
    <row r="49" spans="9:14" x14ac:dyDescent="0.3">
      <c r="I49">
        <v>4.577726852759689E-4</v>
      </c>
      <c r="J49">
        <v>-3.6368928782155217E-2</v>
      </c>
      <c r="K49">
        <v>3.6371809641436083E-2</v>
      </c>
      <c r="L49">
        <v>270.72113913508946</v>
      </c>
      <c r="M49" s="16">
        <f t="shared" si="2"/>
        <v>3.624455917197626E-10</v>
      </c>
      <c r="N49" s="4">
        <f t="shared" si="3"/>
        <v>7.4375450302800637E-9</v>
      </c>
    </row>
    <row r="50" spans="9:14" x14ac:dyDescent="0.3">
      <c r="I50">
        <v>4.5776841435137482E-4</v>
      </c>
      <c r="J50">
        <v>-3.6368928953300635E-2</v>
      </c>
      <c r="K50">
        <v>3.6371809758814683E-2</v>
      </c>
      <c r="L50">
        <v>270.72113240432765</v>
      </c>
      <c r="M50" s="16">
        <f t="shared" si="2"/>
        <v>3.2271861381797999E-9</v>
      </c>
      <c r="N50" s="4">
        <f t="shared" si="3"/>
        <v>2.4862342972245207E-8</v>
      </c>
    </row>
    <row r="51" spans="9:14" x14ac:dyDescent="0.3">
      <c r="I51">
        <v>4.576586207395411E-4</v>
      </c>
      <c r="J51">
        <v>-3.6368934248347674E-2</v>
      </c>
      <c r="K51">
        <v>3.6371813671767506E-2</v>
      </c>
      <c r="L51">
        <v>270.72095935739878</v>
      </c>
      <c r="M51" s="16">
        <f t="shared" si="2"/>
        <v>1.075820215935959E-7</v>
      </c>
      <c r="N51" s="4">
        <f t="shared" si="3"/>
        <v>6.392073176101438E-7</v>
      </c>
    </row>
    <row r="52" spans="9:14" x14ac:dyDescent="0.3">
      <c r="I52">
        <v>4.5773975070762804E-4</v>
      </c>
      <c r="J52">
        <v>-3.6368931166077E-2</v>
      </c>
      <c r="K52">
        <v>3.6371811610672142E-2</v>
      </c>
      <c r="L52">
        <v>270.72108721077461</v>
      </c>
      <c r="M52" s="16">
        <f t="shared" si="2"/>
        <v>5.6667379373095572E-8</v>
      </c>
      <c r="N52" s="4">
        <f t="shared" si="3"/>
        <v>4.7226995698089468E-7</v>
      </c>
    </row>
    <row r="53" spans="9:14" x14ac:dyDescent="0.3">
      <c r="I53">
        <v>4.5764876009594615E-4</v>
      </c>
      <c r="J53">
        <v>-3.6368934948201682E-2</v>
      </c>
      <c r="K53">
        <v>3.6371814247493112E-2</v>
      </c>
      <c r="L53">
        <v>270.72094381148503</v>
      </c>
      <c r="M53" s="16">
        <f t="shared" si="2"/>
        <v>7.2496278110320594E-8</v>
      </c>
      <c r="N53" s="4">
        <f t="shared" si="3"/>
        <v>5.2969383013899255E-7</v>
      </c>
    </row>
    <row r="54" spans="9:14" x14ac:dyDescent="0.3">
      <c r="I54">
        <v>4.5773696666400501E-4</v>
      </c>
      <c r="J54">
        <v>-3.6368931344445007E-2</v>
      </c>
      <c r="K54">
        <v>3.6371811753988903E-2</v>
      </c>
      <c r="L54">
        <v>270.72108282193818</v>
      </c>
      <c r="M54" s="16">
        <f t="shared" si="2"/>
        <v>6.8555948067368704E-8</v>
      </c>
      <c r="N54" s="4">
        <f t="shared" si="3"/>
        <v>5.1348244874096759E-7</v>
      </c>
    </row>
    <row r="56" spans="9:14" x14ac:dyDescent="0.3">
      <c r="I56" s="29" t="s">
        <v>34</v>
      </c>
      <c r="J56" s="29"/>
      <c r="K56" s="29"/>
      <c r="L56" s="29"/>
      <c r="M56" s="29"/>
    </row>
    <row r="57" spans="9:14" x14ac:dyDescent="0.3">
      <c r="I57" s="29" t="s">
        <v>13</v>
      </c>
      <c r="J57" s="29"/>
      <c r="K57" s="29"/>
      <c r="L57" s="29"/>
      <c r="M57" s="29"/>
    </row>
  </sheetData>
  <mergeCells count="8">
    <mergeCell ref="I56:M56"/>
    <mergeCell ref="I57:M57"/>
    <mergeCell ref="A1:E1"/>
    <mergeCell ref="A2:E2"/>
    <mergeCell ref="I1:M1"/>
    <mergeCell ref="I2:M2"/>
    <mergeCell ref="A13:E13"/>
    <mergeCell ref="A14:E14"/>
  </mergeCells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6908BA-6232-4396-89EF-DEF78DF9909F}">
  <dimension ref="A1:T37"/>
  <sheetViews>
    <sheetView workbookViewId="0">
      <selection activeCell="F1" sqref="F1:F2"/>
    </sheetView>
  </sheetViews>
  <sheetFormatPr defaultRowHeight="14.4" x14ac:dyDescent="0.3"/>
  <sheetData>
    <row r="1" spans="1:20" x14ac:dyDescent="0.3">
      <c r="A1" s="28" t="s">
        <v>32</v>
      </c>
      <c r="B1" s="28"/>
      <c r="C1" s="28"/>
      <c r="D1" s="28"/>
      <c r="E1" s="28"/>
      <c r="F1" s="20" t="s">
        <v>35</v>
      </c>
      <c r="H1" s="28" t="s">
        <v>32</v>
      </c>
      <c r="I1" s="28"/>
      <c r="J1" s="28"/>
      <c r="K1" s="28"/>
      <c r="L1" s="28"/>
      <c r="M1" s="20" t="s">
        <v>37</v>
      </c>
      <c r="O1" s="28" t="s">
        <v>32</v>
      </c>
      <c r="P1" s="28"/>
      <c r="Q1" s="28"/>
      <c r="R1" s="28"/>
      <c r="S1" s="28"/>
      <c r="T1" s="20" t="s">
        <v>41</v>
      </c>
    </row>
    <row r="2" spans="1:20" x14ac:dyDescent="0.3">
      <c r="A2" s="28" t="s">
        <v>6</v>
      </c>
      <c r="B2" s="28"/>
      <c r="C2" s="28"/>
      <c r="D2" s="28"/>
      <c r="E2" s="28"/>
      <c r="F2" s="20" t="s">
        <v>36</v>
      </c>
      <c r="H2" s="28" t="s">
        <v>6</v>
      </c>
      <c r="I2" s="28"/>
      <c r="J2" s="28"/>
      <c r="K2" s="28"/>
      <c r="L2" s="28"/>
      <c r="M2" s="20" t="s">
        <v>38</v>
      </c>
      <c r="O2" s="28" t="s">
        <v>6</v>
      </c>
      <c r="P2" s="28"/>
      <c r="Q2" s="28"/>
      <c r="R2" s="28"/>
      <c r="S2" s="28"/>
      <c r="T2" s="20" t="s">
        <v>42</v>
      </c>
    </row>
    <row r="3" spans="1:20" x14ac:dyDescent="0.3">
      <c r="A3" t="s">
        <v>0</v>
      </c>
      <c r="B3" t="s">
        <v>1</v>
      </c>
      <c r="C3" t="s">
        <v>2</v>
      </c>
      <c r="D3" t="s">
        <v>3</v>
      </c>
      <c r="E3" t="s">
        <v>8</v>
      </c>
      <c r="F3" t="s">
        <v>9</v>
      </c>
      <c r="H3" t="s">
        <v>0</v>
      </c>
      <c r="I3" t="s">
        <v>1</v>
      </c>
      <c r="J3" t="s">
        <v>2</v>
      </c>
      <c r="K3" t="s">
        <v>3</v>
      </c>
      <c r="L3" t="s">
        <v>8</v>
      </c>
      <c r="M3" t="s">
        <v>9</v>
      </c>
      <c r="O3" t="s">
        <v>0</v>
      </c>
      <c r="P3" t="s">
        <v>1</v>
      </c>
      <c r="Q3" t="s">
        <v>2</v>
      </c>
      <c r="R3" t="s">
        <v>3</v>
      </c>
      <c r="S3" t="s">
        <v>8</v>
      </c>
      <c r="T3" t="s">
        <v>9</v>
      </c>
    </row>
    <row r="4" spans="1:20" x14ac:dyDescent="0.3">
      <c r="A4">
        <v>0</v>
      </c>
      <c r="B4">
        <v>-4.0000000000000008E-2</v>
      </c>
      <c r="C4">
        <v>4.0000000000000008E-2</v>
      </c>
      <c r="D4">
        <v>270</v>
      </c>
      <c r="E4" s="16"/>
      <c r="F4" s="4"/>
      <c r="H4">
        <v>0</v>
      </c>
      <c r="I4">
        <v>-4.0000000000000008E-2</v>
      </c>
      <c r="J4">
        <v>4.0000000000000008E-2</v>
      </c>
      <c r="K4">
        <v>270</v>
      </c>
      <c r="L4" s="16"/>
      <c r="M4" s="4"/>
      <c r="O4">
        <v>0</v>
      </c>
      <c r="P4">
        <v>-4.0000000000000008E-2</v>
      </c>
      <c r="Q4">
        <v>4.0000000000000008E-2</v>
      </c>
      <c r="R4">
        <v>270</v>
      </c>
      <c r="S4" s="16"/>
      <c r="T4" s="4"/>
    </row>
    <row r="5" spans="1:20" x14ac:dyDescent="0.3">
      <c r="A5">
        <v>6.2351384214442409E-3</v>
      </c>
      <c r="B5">
        <v>-3.6250906862205112E-2</v>
      </c>
      <c r="C5">
        <v>3.6783218992726019E-2</v>
      </c>
      <c r="D5">
        <v>279.75935431274036</v>
      </c>
      <c r="E5" s="16">
        <f>ABS(C5-C4)/ABS(C4)</f>
        <v>8.0419525181849708E-2</v>
      </c>
      <c r="F5" s="4">
        <f>ABS(D5-D4)/ABS(D4)</f>
        <v>3.6145756713853172E-2</v>
      </c>
      <c r="H5">
        <v>5.6549705254174652E-3</v>
      </c>
      <c r="I5">
        <v>-3.6706540326325782E-2</v>
      </c>
      <c r="J5">
        <v>3.7139585274630099E-2</v>
      </c>
      <c r="K5">
        <v>278.75807148329233</v>
      </c>
      <c r="L5" s="16">
        <f>ABS(J5-J4)/ABS(J4)</f>
        <v>7.1510368134247701E-2</v>
      </c>
      <c r="M5" s="4">
        <f>ABS(K5-K4)/ABS(K4)</f>
        <v>3.2437301789971576E-2</v>
      </c>
      <c r="O5">
        <v>6.0398292967064771E-3</v>
      </c>
      <c r="P5">
        <v>-3.7007242936978949E-2</v>
      </c>
      <c r="Q5">
        <v>3.7496874106116261E-2</v>
      </c>
      <c r="R5">
        <v>279.26932999128019</v>
      </c>
      <c r="S5" s="16">
        <f>ABS(Q5-Q4)/ABS(Q4)</f>
        <v>6.257814734709366E-2</v>
      </c>
      <c r="T5" s="4">
        <f>ABS(R5-R4)/ABS(R4)</f>
        <v>3.4330851819556252E-2</v>
      </c>
    </row>
    <row r="6" spans="1:20" x14ac:dyDescent="0.3">
      <c r="A6">
        <v>8.45728563547141E-3</v>
      </c>
      <c r="B6">
        <v>-3.5667421913021261E-2</v>
      </c>
      <c r="C6">
        <v>3.6656386431854142E-2</v>
      </c>
      <c r="D6">
        <v>283.3393430198862</v>
      </c>
      <c r="E6" s="16">
        <f t="shared" ref="E6:E9" si="0">ABS(C6-C5)/ABS(C5)</f>
        <v>3.4481093374932339E-3</v>
      </c>
      <c r="F6" s="4">
        <f t="shared" ref="F6:F9" si="1">ABS(D6-D5)/ABS(D5)</f>
        <v>1.2796672039583736E-2</v>
      </c>
      <c r="H6">
        <v>8.0431227225104037E-3</v>
      </c>
      <c r="I6">
        <v>-3.6145037033564198E-2</v>
      </c>
      <c r="J6">
        <v>3.7029117263136187E-2</v>
      </c>
      <c r="K6">
        <v>282.54526016554257</v>
      </c>
      <c r="L6" s="16">
        <f t="shared" ref="L6:L10" si="2">ABS(J6-J5)/ABS(J5)</f>
        <v>2.9744007822664811E-3</v>
      </c>
      <c r="M6" s="4">
        <f t="shared" ref="M6:M10" si="3">ABS(K6-K5)/ABS(K5)</f>
        <v>1.3585933716998165E-2</v>
      </c>
      <c r="O6">
        <v>8.5714533744313398E-3</v>
      </c>
      <c r="P6">
        <v>-3.6406271410349432E-2</v>
      </c>
      <c r="Q6">
        <v>3.740168994783627E-2</v>
      </c>
      <c r="R6">
        <v>283.24838122264572</v>
      </c>
      <c r="S6" s="16">
        <f t="shared" ref="S6:S10" si="4">ABS(Q6-Q5)/ABS(Q5)</f>
        <v>2.5384558192936297E-3</v>
      </c>
      <c r="T6" s="4">
        <f t="shared" ref="T6:T10" si="5">ABS(R6-R5)/ABS(R5)</f>
        <v>1.4248078124045244E-2</v>
      </c>
    </row>
    <row r="7" spans="1:20" x14ac:dyDescent="0.3">
      <c r="A7">
        <v>8.859670842902595E-3</v>
      </c>
      <c r="B7">
        <v>-3.553867168775008E-2</v>
      </c>
      <c r="C7">
        <v>3.6626369636837713E-2</v>
      </c>
      <c r="D7">
        <v>283.99830728907875</v>
      </c>
      <c r="E7" s="16">
        <f t="shared" si="0"/>
        <v>8.1886945054529623E-4</v>
      </c>
      <c r="F7" s="4">
        <f t="shared" si="1"/>
        <v>2.3257069144340553E-3</v>
      </c>
      <c r="H7">
        <v>8.6004086614386299E-3</v>
      </c>
      <c r="I7">
        <v>-3.5986578622742585E-2</v>
      </c>
      <c r="J7">
        <v>3.7000011758303294E-2</v>
      </c>
      <c r="K7">
        <v>283.4409679266534</v>
      </c>
      <c r="L7" s="16">
        <f t="shared" si="2"/>
        <v>7.8601670750244514E-4</v>
      </c>
      <c r="M7" s="4">
        <f t="shared" si="3"/>
        <v>3.1701390445765558E-3</v>
      </c>
      <c r="O7">
        <v>9.2223244673485787E-3</v>
      </c>
      <c r="P7">
        <v>-3.6220547094096445E-2</v>
      </c>
      <c r="Q7">
        <v>3.7376186273839054E-2</v>
      </c>
      <c r="R7">
        <v>284.28488223741789</v>
      </c>
      <c r="S7" s="16">
        <f t="shared" si="4"/>
        <v>6.81885605511008E-4</v>
      </c>
      <c r="T7" s="4">
        <f t="shared" si="5"/>
        <v>3.6593360579788626E-3</v>
      </c>
    </row>
    <row r="8" spans="1:20" x14ac:dyDescent="0.3">
      <c r="A8">
        <v>8.9459594225637373E-3</v>
      </c>
      <c r="B8">
        <v>-3.5513842288595471E-2</v>
      </c>
      <c r="C8">
        <v>3.662326015102136E-2</v>
      </c>
      <c r="D8">
        <v>284.13869011964198</v>
      </c>
      <c r="E8" s="16">
        <f t="shared" si="0"/>
        <v>8.4897461779180402E-5</v>
      </c>
      <c r="F8" s="4">
        <f t="shared" si="1"/>
        <v>4.9430868762302812E-4</v>
      </c>
      <c r="H8">
        <v>8.726944685071153E-3</v>
      </c>
      <c r="I8">
        <v>-3.5949502565215806E-2</v>
      </c>
      <c r="J8">
        <v>3.6993598070784485E-2</v>
      </c>
      <c r="K8">
        <v>283.64492749886995</v>
      </c>
      <c r="L8" s="16">
        <f t="shared" si="2"/>
        <v>1.7334285082680224E-4</v>
      </c>
      <c r="M8" s="4">
        <f t="shared" si="3"/>
        <v>7.1958395326015927E-4</v>
      </c>
      <c r="O8">
        <v>9.3832770894700206E-3</v>
      </c>
      <c r="P8">
        <v>-3.6172687288399653E-2</v>
      </c>
      <c r="Q8">
        <v>3.7369896903819831E-2</v>
      </c>
      <c r="R8">
        <v>284.54213250059377</v>
      </c>
      <c r="S8" s="16">
        <f t="shared" si="4"/>
        <v>1.6827211779028812E-4</v>
      </c>
      <c r="T8" s="4">
        <f t="shared" si="5"/>
        <v>9.0490307170479941E-4</v>
      </c>
    </row>
    <row r="9" spans="1:20" x14ac:dyDescent="0.3">
      <c r="A9">
        <v>8.9478787418716711E-3</v>
      </c>
      <c r="B9">
        <v>-3.551091255802135E-2</v>
      </c>
      <c r="C9">
        <v>3.662088809249002E-2</v>
      </c>
      <c r="D9">
        <v>284.14272172789504</v>
      </c>
      <c r="E9" s="16">
        <f t="shared" si="0"/>
        <v>6.4769180066396394E-5</v>
      </c>
      <c r="F9" s="4">
        <f t="shared" si="1"/>
        <v>1.4188874634990588E-5</v>
      </c>
      <c r="H9">
        <v>8.7625499599521383E-3</v>
      </c>
      <c r="I9">
        <v>-3.5939869722897005E-2</v>
      </c>
      <c r="J9">
        <v>3.6992654912826495E-2</v>
      </c>
      <c r="K9">
        <v>283.70203763726738</v>
      </c>
      <c r="L9" s="16">
        <f t="shared" si="2"/>
        <v>2.5495166925519186E-5</v>
      </c>
      <c r="M9" s="4">
        <f t="shared" si="3"/>
        <v>2.0134376772051125E-4</v>
      </c>
      <c r="O9">
        <v>9.4048631189651045E-3</v>
      </c>
      <c r="P9">
        <v>-3.6164588491149001E-2</v>
      </c>
      <c r="Q9">
        <v>3.736748467612741E-2</v>
      </c>
      <c r="R9">
        <v>284.57728817655345</v>
      </c>
      <c r="S9" s="16">
        <f t="shared" si="4"/>
        <v>6.4550022672771968E-5</v>
      </c>
      <c r="T9" s="4">
        <f t="shared" si="5"/>
        <v>1.2355174135630931E-4</v>
      </c>
    </row>
    <row r="10" spans="1:20" x14ac:dyDescent="0.3">
      <c r="H10">
        <v>8.7582679395577824E-3</v>
      </c>
      <c r="I10">
        <v>-3.5939745861499055E-2</v>
      </c>
      <c r="J10">
        <v>3.6991520513358515E-2</v>
      </c>
      <c r="K10">
        <v>283.6956394569014</v>
      </c>
      <c r="L10" s="16">
        <f t="shared" si="2"/>
        <v>3.0665532675408338E-5</v>
      </c>
      <c r="M10" s="4">
        <f t="shared" si="3"/>
        <v>2.2552465323346332E-5</v>
      </c>
      <c r="O10">
        <v>9.4103092841754925E-3</v>
      </c>
      <c r="P10">
        <v>-3.6162938658142255E-2</v>
      </c>
      <c r="Q10">
        <v>3.7367259107625207E-2</v>
      </c>
      <c r="R10">
        <v>284.5860067395156</v>
      </c>
      <c r="S10" s="16">
        <f t="shared" si="4"/>
        <v>6.0364914619817569E-6</v>
      </c>
      <c r="T10" s="4">
        <f t="shared" si="5"/>
        <v>3.0636889605664568E-5</v>
      </c>
    </row>
    <row r="12" spans="1:20" x14ac:dyDescent="0.3">
      <c r="A12" s="29" t="s">
        <v>44</v>
      </c>
      <c r="B12" s="29"/>
      <c r="C12" s="29"/>
      <c r="D12" s="29"/>
      <c r="E12" s="29"/>
      <c r="H12" s="29" t="s">
        <v>43</v>
      </c>
      <c r="I12" s="29"/>
      <c r="J12" s="29"/>
      <c r="K12" s="29"/>
      <c r="L12" s="29"/>
      <c r="O12" s="29" t="s">
        <v>47</v>
      </c>
      <c r="P12" s="29"/>
      <c r="Q12" s="29"/>
      <c r="R12" s="29"/>
      <c r="S12" s="29"/>
    </row>
    <row r="13" spans="1:20" x14ac:dyDescent="0.3">
      <c r="A13" s="29" t="s">
        <v>40</v>
      </c>
      <c r="B13" s="29"/>
      <c r="C13" s="29"/>
      <c r="D13" s="29"/>
      <c r="E13" s="29"/>
      <c r="H13" s="29" t="s">
        <v>39</v>
      </c>
      <c r="I13" s="29"/>
      <c r="J13" s="29"/>
      <c r="K13" s="29"/>
      <c r="L13" s="29"/>
      <c r="O13" s="29" t="s">
        <v>39</v>
      </c>
      <c r="P13" s="29"/>
      <c r="Q13" s="29"/>
      <c r="R13" s="29"/>
      <c r="S13" s="29"/>
    </row>
    <row r="16" spans="1:20" x14ac:dyDescent="0.3">
      <c r="O16" s="28" t="s">
        <v>32</v>
      </c>
      <c r="P16" s="28"/>
      <c r="Q16" s="28"/>
      <c r="R16" s="28"/>
      <c r="S16" s="28"/>
      <c r="T16" s="20" t="s">
        <v>45</v>
      </c>
    </row>
    <row r="17" spans="1:20" x14ac:dyDescent="0.3">
      <c r="A17" s="18">
        <v>0</v>
      </c>
      <c r="B17" s="18">
        <v>-4.0000000000000008E-2</v>
      </c>
      <c r="C17" s="18">
        <v>4.0000000000000008E-2</v>
      </c>
      <c r="D17" s="18">
        <v>270</v>
      </c>
      <c r="E17" s="18"/>
      <c r="F17" s="18"/>
      <c r="O17" s="28" t="s">
        <v>6</v>
      </c>
      <c r="P17" s="28"/>
      <c r="Q17" s="28"/>
      <c r="R17" s="28"/>
      <c r="S17" s="28"/>
      <c r="T17" s="20" t="s">
        <v>46</v>
      </c>
    </row>
    <row r="18" spans="1:20" x14ac:dyDescent="0.3">
      <c r="A18" s="18">
        <v>6.2351384214442409E-3</v>
      </c>
      <c r="B18" s="18">
        <v>-3.6250906862205112E-2</v>
      </c>
      <c r="C18" s="18">
        <v>3.6783218992726019E-2</v>
      </c>
      <c r="D18" s="18">
        <v>279.75935431274036</v>
      </c>
      <c r="E18" s="19">
        <f t="shared" ref="E18:E37" si="6">ABS(C18-C17)/ABS(C17)</f>
        <v>8.0419525181849708E-2</v>
      </c>
      <c r="F18" s="19">
        <f t="shared" ref="F18:F37" si="7">ABS(D18-D17)/ABS(D17)</f>
        <v>3.6145756713853172E-2</v>
      </c>
      <c r="O18" t="s">
        <v>0</v>
      </c>
      <c r="P18" t="s">
        <v>1</v>
      </c>
      <c r="Q18" t="s">
        <v>2</v>
      </c>
      <c r="R18" t="s">
        <v>3</v>
      </c>
      <c r="S18" t="s">
        <v>8</v>
      </c>
      <c r="T18" t="s">
        <v>9</v>
      </c>
    </row>
    <row r="19" spans="1:20" x14ac:dyDescent="0.3">
      <c r="A19" s="18">
        <v>8.45728563547141E-3</v>
      </c>
      <c r="B19" s="18">
        <v>-3.5667421913021261E-2</v>
      </c>
      <c r="C19" s="18">
        <v>3.6656386431854142E-2</v>
      </c>
      <c r="D19" s="18">
        <v>283.3393430198862</v>
      </c>
      <c r="E19" s="19">
        <f t="shared" si="6"/>
        <v>3.4481093374932339E-3</v>
      </c>
      <c r="F19" s="19">
        <f t="shared" si="7"/>
        <v>1.2796672039583736E-2</v>
      </c>
      <c r="O19">
        <v>0</v>
      </c>
      <c r="P19">
        <v>-4.0000000000000008E-2</v>
      </c>
      <c r="Q19">
        <v>4.0000000000000008E-2</v>
      </c>
      <c r="R19">
        <v>270</v>
      </c>
      <c r="S19" s="16"/>
      <c r="T19" s="4"/>
    </row>
    <row r="20" spans="1:20" x14ac:dyDescent="0.3">
      <c r="A20" s="18">
        <v>8.859670842902595E-3</v>
      </c>
      <c r="B20" s="18">
        <v>-3.553867168775008E-2</v>
      </c>
      <c r="C20" s="18">
        <v>3.6626369636837713E-2</v>
      </c>
      <c r="D20" s="18">
        <v>283.99830728907875</v>
      </c>
      <c r="E20" s="19">
        <f t="shared" si="6"/>
        <v>8.1886945054529623E-4</v>
      </c>
      <c r="F20" s="19">
        <f t="shared" si="7"/>
        <v>2.3257069144340553E-3</v>
      </c>
      <c r="O20">
        <v>6.3442350732786333E-3</v>
      </c>
      <c r="P20">
        <v>-3.7264878304239517E-2</v>
      </c>
      <c r="Q20">
        <v>3.7801064451874894E-2</v>
      </c>
      <c r="R20">
        <v>279.66180130273943</v>
      </c>
      <c r="S20" s="16">
        <f>ABS(Q20-Q19)/ABS(Q19)</f>
        <v>5.4973388703127832E-2</v>
      </c>
      <c r="T20" s="4">
        <f>ABS(R20-R19)/ABS(R19)</f>
        <v>3.5784449269405313E-2</v>
      </c>
    </row>
    <row r="21" spans="1:20" x14ac:dyDescent="0.3">
      <c r="A21" s="18">
        <v>8.9459594225637373E-3</v>
      </c>
      <c r="B21" s="18">
        <v>-3.5513842288595471E-2</v>
      </c>
      <c r="C21" s="18">
        <v>3.662326015102136E-2</v>
      </c>
      <c r="D21" s="18">
        <v>284.13869011964198</v>
      </c>
      <c r="E21" s="19">
        <f t="shared" si="6"/>
        <v>8.4897461779180402E-5</v>
      </c>
      <c r="F21" s="19">
        <f t="shared" si="7"/>
        <v>4.9430868762302812E-4</v>
      </c>
      <c r="O21">
        <v>8.9875521548667958E-3</v>
      </c>
      <c r="P21">
        <v>-3.6633560692869764E-2</v>
      </c>
      <c r="Q21">
        <v>3.7719939856455539E-2</v>
      </c>
      <c r="R21">
        <v>283.78449137249271</v>
      </c>
      <c r="S21" s="16">
        <f t="shared" ref="S21:S25" si="8">ABS(Q21-Q20)/ABS(Q20)</f>
        <v>2.1460928837767393E-3</v>
      </c>
      <c r="T21" s="4">
        <f t="shared" ref="T21:T25" si="9">ABS(R21-R20)/ABS(R20)</f>
        <v>1.4741698903992906E-2</v>
      </c>
    </row>
    <row r="22" spans="1:20" x14ac:dyDescent="0.3">
      <c r="A22" s="18">
        <v>8.9478787418716711E-3</v>
      </c>
      <c r="B22" s="18">
        <v>-3.551091255802135E-2</v>
      </c>
      <c r="C22" s="18">
        <v>3.662088809249002E-2</v>
      </c>
      <c r="D22" s="18">
        <v>284.14272172789504</v>
      </c>
      <c r="E22" s="19">
        <f t="shared" si="6"/>
        <v>6.4769180066396394E-5</v>
      </c>
      <c r="F22" s="19">
        <f t="shared" si="7"/>
        <v>1.4188874634990588E-5</v>
      </c>
      <c r="O22">
        <v>9.7149444959397143E-3</v>
      </c>
      <c r="P22">
        <v>-3.6422514860466992E-2</v>
      </c>
      <c r="Q22">
        <v>3.7695884859227383E-2</v>
      </c>
      <c r="R22">
        <v>284.93475663923164</v>
      </c>
      <c r="S22" s="16">
        <f t="shared" si="8"/>
        <v>6.3772628799777561E-4</v>
      </c>
      <c r="T22" s="4">
        <f t="shared" si="9"/>
        <v>4.0533055952980184E-3</v>
      </c>
    </row>
    <row r="23" spans="1:20" x14ac:dyDescent="0.3">
      <c r="A23" s="18">
        <v>8.9608716017820899E-3</v>
      </c>
      <c r="B23" s="18">
        <v>-3.5508939126716287E-2</v>
      </c>
      <c r="C23" s="18">
        <v>3.662215146285739E-2</v>
      </c>
      <c r="D23" s="18">
        <v>284.1631874672118</v>
      </c>
      <c r="E23" s="19">
        <f t="shared" si="6"/>
        <v>3.4498627236436375E-5</v>
      </c>
      <c r="F23" s="19">
        <f t="shared" si="7"/>
        <v>7.2026266209841244E-5</v>
      </c>
      <c r="O23">
        <v>9.8992023278668285E-3</v>
      </c>
      <c r="P23">
        <v>-3.6366522311811728E-2</v>
      </c>
      <c r="Q23">
        <v>3.7689761896084514E-2</v>
      </c>
      <c r="R23">
        <v>285.22734057284208</v>
      </c>
      <c r="S23" s="16">
        <f t="shared" si="8"/>
        <v>1.6243054555514701E-4</v>
      </c>
      <c r="T23" s="4">
        <f t="shared" si="9"/>
        <v>1.0268453629926862E-3</v>
      </c>
    </row>
    <row r="24" spans="1:20" x14ac:dyDescent="0.3">
      <c r="A24" s="18">
        <v>8.9479298766111381E-3</v>
      </c>
      <c r="B24" s="18">
        <v>-3.5509957151879809E-2</v>
      </c>
      <c r="C24" s="18">
        <v>3.6619974139874681E-2</v>
      </c>
      <c r="D24" s="18">
        <v>284.14316455321489</v>
      </c>
      <c r="E24" s="19">
        <f t="shared" si="6"/>
        <v>5.9453715735879921E-5</v>
      </c>
      <c r="F24" s="19">
        <f t="shared" si="7"/>
        <v>7.0462730149454614E-5</v>
      </c>
      <c r="O24">
        <v>9.9503776096613091E-3</v>
      </c>
      <c r="P24">
        <v>-3.6350681895881046E-2</v>
      </c>
      <c r="Q24">
        <v>3.7687956814748964E-2</v>
      </c>
      <c r="R24">
        <v>285.30873430173358</v>
      </c>
      <c r="S24" s="16">
        <f t="shared" si="8"/>
        <v>4.7893147760572289E-5</v>
      </c>
      <c r="T24" s="4">
        <f t="shared" si="9"/>
        <v>2.8536439994858068E-4</v>
      </c>
    </row>
    <row r="25" spans="1:20" x14ac:dyDescent="0.3">
      <c r="A25" s="18">
        <v>8.9609922326684306E-3</v>
      </c>
      <c r="B25" s="18">
        <v>-3.5508896981860279E-2</v>
      </c>
      <c r="C25" s="18">
        <v>3.6622140115813953E-2</v>
      </c>
      <c r="D25" s="18">
        <v>284.16338659241035</v>
      </c>
      <c r="E25" s="19">
        <f t="shared" si="6"/>
        <v>5.9147391284303896E-5</v>
      </c>
      <c r="F25" s="19">
        <f t="shared" si="7"/>
        <v>7.1168487291456582E-5</v>
      </c>
      <c r="O25">
        <v>9.9594350648162366E-3</v>
      </c>
      <c r="P25">
        <v>-3.6347256836826533E-2</v>
      </c>
      <c r="Q25">
        <v>3.7687045869536182E-2</v>
      </c>
      <c r="R25">
        <v>285.32339057624046</v>
      </c>
      <c r="S25" s="16">
        <f t="shared" si="8"/>
        <v>2.4170724278328353E-5</v>
      </c>
      <c r="T25" s="4">
        <f t="shared" si="9"/>
        <v>5.136987671529301E-5</v>
      </c>
    </row>
    <row r="26" spans="1:20" x14ac:dyDescent="0.3">
      <c r="A26" s="18">
        <v>8.9630143223577916E-3</v>
      </c>
      <c r="B26" s="18">
        <v>-3.5508273398911015E-2</v>
      </c>
      <c r="C26" s="18">
        <v>3.6622030330316239E-2</v>
      </c>
      <c r="D26" s="18">
        <v>284.16669273730196</v>
      </c>
      <c r="E26" s="19">
        <f t="shared" si="6"/>
        <v>2.9977903357486891E-6</v>
      </c>
      <c r="F26" s="19">
        <f t="shared" si="7"/>
        <v>1.163466177418642E-5</v>
      </c>
    </row>
    <row r="27" spans="1:20" x14ac:dyDescent="0.3">
      <c r="A27" s="18">
        <v>8.9476239914410231E-3</v>
      </c>
      <c r="B27" s="18">
        <v>-3.5509354138864184E-2</v>
      </c>
      <c r="C27" s="18">
        <v>3.6619314663869418E-2</v>
      </c>
      <c r="D27" s="18">
        <v>284.14293100101349</v>
      </c>
      <c r="E27" s="19">
        <f t="shared" si="6"/>
        <v>7.4153901963584706E-5</v>
      </c>
      <c r="F27" s="19">
        <f t="shared" si="7"/>
        <v>8.3619005660279835E-5</v>
      </c>
      <c r="O27" s="29" t="s">
        <v>48</v>
      </c>
      <c r="P27" s="29"/>
      <c r="Q27" s="29"/>
      <c r="R27" s="29"/>
      <c r="S27" s="29"/>
    </row>
    <row r="28" spans="1:20" x14ac:dyDescent="0.3">
      <c r="A28" s="18">
        <v>8.9370652186187838E-3</v>
      </c>
      <c r="B28" s="18">
        <v>-3.5512186368589736E-2</v>
      </c>
      <c r="C28" s="18">
        <v>3.6619482729816057E-2</v>
      </c>
      <c r="D28" s="18">
        <v>284.12582845444541</v>
      </c>
      <c r="E28" s="19">
        <f t="shared" si="6"/>
        <v>4.5895437471046063E-6</v>
      </c>
      <c r="F28" s="19">
        <f t="shared" si="7"/>
        <v>6.0189942110584271E-5</v>
      </c>
      <c r="O28" s="29" t="s">
        <v>39</v>
      </c>
      <c r="P28" s="29"/>
      <c r="Q28" s="29"/>
      <c r="R28" s="29"/>
      <c r="S28" s="29"/>
    </row>
    <row r="29" spans="1:20" x14ac:dyDescent="0.3">
      <c r="A29" s="18">
        <v>8.945572505216234E-3</v>
      </c>
      <c r="B29" s="18">
        <v>-3.5510196632974778E-2</v>
      </c>
      <c r="C29" s="18">
        <v>3.6619630423566724E-2</v>
      </c>
      <c r="D29" s="18">
        <v>284.13949641065966</v>
      </c>
      <c r="E29" s="19">
        <f t="shared" si="6"/>
        <v>4.0332014451619534E-6</v>
      </c>
      <c r="F29" s="19">
        <f t="shared" si="7"/>
        <v>4.8105292956287519E-5</v>
      </c>
    </row>
    <row r="30" spans="1:20" x14ac:dyDescent="0.3">
      <c r="A30" s="18">
        <v>8.9613459629487874E-3</v>
      </c>
      <c r="B30" s="18">
        <v>-3.5509150158160842E-2</v>
      </c>
      <c r="C30" s="18">
        <v>3.662247215061365E-2</v>
      </c>
      <c r="D30" s="18">
        <v>284.16382626073295</v>
      </c>
      <c r="E30" s="19">
        <f t="shared" si="6"/>
        <v>7.7601194060584623E-5</v>
      </c>
      <c r="F30" s="19">
        <f t="shared" si="7"/>
        <v>8.5626427795602663E-5</v>
      </c>
    </row>
    <row r="31" spans="1:20" x14ac:dyDescent="0.3">
      <c r="A31" s="18">
        <v>8.9393751825230967E-3</v>
      </c>
      <c r="B31" s="18">
        <v>-3.551019157958038E-2</v>
      </c>
      <c r="C31" s="18">
        <v>3.6618112112346959E-2</v>
      </c>
      <c r="D31" s="18">
        <v>284.13009526688086</v>
      </c>
      <c r="E31" s="19">
        <f t="shared" si="6"/>
        <v>1.1905363048019232E-4</v>
      </c>
      <c r="F31" s="19">
        <f t="shared" si="7"/>
        <v>1.1870263114045769E-4</v>
      </c>
    </row>
    <row r="32" spans="1:20" x14ac:dyDescent="0.3">
      <c r="A32" s="18">
        <v>8.9461409770277955E-3</v>
      </c>
      <c r="B32" s="18">
        <v>-3.5510016155052254E-2</v>
      </c>
      <c r="C32" s="18">
        <v>3.6619594286569149E-2</v>
      </c>
      <c r="D32" s="18">
        <v>284.14042788746087</v>
      </c>
      <c r="E32" s="19">
        <f t="shared" si="6"/>
        <v>4.0476532969310649E-5</v>
      </c>
      <c r="F32" s="19">
        <f t="shared" si="7"/>
        <v>3.6365808311542958E-5</v>
      </c>
    </row>
    <row r="33" spans="1:6" x14ac:dyDescent="0.3">
      <c r="A33" s="18">
        <v>8.9635919584364343E-3</v>
      </c>
      <c r="B33" s="18">
        <v>-3.5508698045978157E-2</v>
      </c>
      <c r="C33" s="18">
        <v>3.6622583438607921E-2</v>
      </c>
      <c r="D33" s="18">
        <v>284.16740636387175</v>
      </c>
      <c r="E33" s="19">
        <f t="shared" si="6"/>
        <v>8.1627120589608377E-5</v>
      </c>
      <c r="F33" s="19">
        <f t="shared" si="7"/>
        <v>9.4947686999191284E-5</v>
      </c>
    </row>
    <row r="34" spans="1:6" x14ac:dyDescent="0.3">
      <c r="A34" s="18">
        <v>8.9381516036356485E-3</v>
      </c>
      <c r="B34" s="18">
        <v>-3.5511677734600941E-2</v>
      </c>
      <c r="C34" s="18">
        <v>3.6619254629439504E-2</v>
      </c>
      <c r="D34" s="18">
        <v>284.12767107580294</v>
      </c>
      <c r="E34" s="19">
        <f t="shared" si="6"/>
        <v>9.0894984893594131E-5</v>
      </c>
      <c r="F34" s="19">
        <f t="shared" si="7"/>
        <v>1.3983056177080131E-4</v>
      </c>
    </row>
    <row r="35" spans="1:6" x14ac:dyDescent="0.3">
      <c r="A35" s="18">
        <v>8.9593108943961143E-3</v>
      </c>
      <c r="B35" s="18">
        <v>-3.5509326401086366E-2</v>
      </c>
      <c r="C35" s="18">
        <v>3.6622145119603988E-2</v>
      </c>
      <c r="D35" s="18">
        <v>284.16067169117014</v>
      </c>
      <c r="E35" s="19">
        <f t="shared" si="6"/>
        <v>7.8933615490908224E-5</v>
      </c>
      <c r="F35" s="19">
        <f t="shared" si="7"/>
        <v>1.1614713639910113E-4</v>
      </c>
    </row>
    <row r="36" spans="1:6" x14ac:dyDescent="0.3">
      <c r="A36" s="18">
        <v>8.9607583731192604E-3</v>
      </c>
      <c r="B36" s="18">
        <v>-3.5508305560476246E-2</v>
      </c>
      <c r="C36" s="18">
        <v>3.6621509450015508E-2</v>
      </c>
      <c r="D36" s="18">
        <v>284.16325824225225</v>
      </c>
      <c r="E36" s="19">
        <f t="shared" si="6"/>
        <v>1.7357519238829006E-5</v>
      </c>
      <c r="F36" s="19">
        <f t="shared" si="7"/>
        <v>9.1024245780527798E-6</v>
      </c>
    </row>
    <row r="37" spans="1:6" x14ac:dyDescent="0.3">
      <c r="A37" s="18">
        <v>8.9530598254842012E-3</v>
      </c>
      <c r="B37" s="18">
        <v>-3.5509053799394431E-2</v>
      </c>
      <c r="C37" s="18">
        <v>3.662035201861101E-2</v>
      </c>
      <c r="D37" s="18">
        <v>284.15129287362402</v>
      </c>
      <c r="E37" s="19">
        <f t="shared" si="6"/>
        <v>3.1605234789048243E-5</v>
      </c>
      <c r="F37" s="19">
        <f t="shared" si="7"/>
        <v>4.2107374128003705E-5</v>
      </c>
    </row>
  </sheetData>
  <mergeCells count="16">
    <mergeCell ref="A1:E1"/>
    <mergeCell ref="A2:E2"/>
    <mergeCell ref="H1:L1"/>
    <mergeCell ref="H2:L2"/>
    <mergeCell ref="O1:S1"/>
    <mergeCell ref="O2:S2"/>
    <mergeCell ref="O28:S28"/>
    <mergeCell ref="A12:E12"/>
    <mergeCell ref="H12:L12"/>
    <mergeCell ref="A13:E13"/>
    <mergeCell ref="H13:L13"/>
    <mergeCell ref="O12:S12"/>
    <mergeCell ref="O13:S13"/>
    <mergeCell ref="O16:S16"/>
    <mergeCell ref="O17:S17"/>
    <mergeCell ref="O27:S2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5</vt:i4>
      </vt:variant>
    </vt:vector>
  </HeadingPairs>
  <TitlesOfParts>
    <vt:vector size="5" baseType="lpstr">
      <vt:lpstr>SEP MUCCHI</vt:lpstr>
      <vt:lpstr>Foglio2</vt:lpstr>
      <vt:lpstr>SEP MUCCHI USURA</vt:lpstr>
      <vt:lpstr>SEP RUNDO (B)</vt:lpstr>
      <vt:lpstr>SEP RUNDO (A)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Davide Allaio</dc:creator>
  <cp:lastModifiedBy>Davide Allaio</cp:lastModifiedBy>
  <dcterms:created xsi:type="dcterms:W3CDTF">2022-09-13T08:50:31Z</dcterms:created>
  <dcterms:modified xsi:type="dcterms:W3CDTF">2022-12-04T19:34:36Z</dcterms:modified>
</cp:coreProperties>
</file>